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0" yWindow="0" windowWidth="19200" windowHeight="11295" tabRatio="911"/>
  </bookViews>
  <sheets>
    <sheet name="表紙" sheetId="1" r:id="rId1"/>
    <sheet name="駐車券" sheetId="20" r:id="rId2"/>
    <sheet name="初期２" sheetId="11" r:id="rId3"/>
    <sheet name="初期１" sheetId="10" r:id="rId4"/>
    <sheet name="男子個人申込書" sheetId="29" r:id="rId5"/>
    <sheet name="女子個人申込書" sheetId="30" r:id="rId6"/>
    <sheet name="男子団体申込書" sheetId="7" r:id="rId7"/>
    <sheet name="女子団体申込書" sheetId="31" r:id="rId8"/>
    <sheet name="団体用男子" sheetId="23" r:id="rId9"/>
    <sheet name="団体用女子" sheetId="25" r:id="rId10"/>
    <sheet name="個人用男子" sheetId="22" r:id="rId11"/>
    <sheet name="個人用女子" sheetId="24" r:id="rId12"/>
    <sheet name="男子集約表" sheetId="27" r:id="rId13"/>
    <sheet name="女子集約表" sheetId="28" r:id="rId14"/>
    <sheet name="学校リスト" sheetId="26" r:id="rId15"/>
  </sheets>
  <definedNames>
    <definedName name="_xlnm.Print_Area" localSheetId="11">個人用女子!$B$1:$L$42</definedName>
    <definedName name="_xlnm.Print_Area" localSheetId="10">個人用男子!$B$1:$L$25</definedName>
    <definedName name="_xlnm.Print_Area" localSheetId="5">女子個人申込書!$J$4:$AR$35</definedName>
    <definedName name="_xlnm.Print_Area" localSheetId="7">女子団体申込書!$J$4:$AK$29</definedName>
    <definedName name="_xlnm.Print_Area" localSheetId="4">男子個人申込書!$J$4:$AR$34</definedName>
    <definedName name="_xlnm.Print_Area" localSheetId="12">男子集約表!$C$4:$O$68</definedName>
    <definedName name="_xlnm.Print_Area" localSheetId="6">男子団体申込書!$J$4:$AK$29</definedName>
    <definedName name="_xlnm.Print_Area" localSheetId="1">駐車券!$C$4:$Q$10</definedName>
    <definedName name="クラブ">学校リスト!$M$17:$O$17</definedName>
    <definedName name="安中">学校リスト!$M$13:$R$13</definedName>
    <definedName name="伊勢崎佐波">学校リスト!$M$6:$Z$6</definedName>
    <definedName name="館林">学校リスト!$M$9:$Q$9</definedName>
    <definedName name="桐生みどり">学校リスト!$M$5:$Z$5</definedName>
    <definedName name="郡市名">学校リスト!$L$3:$L$16</definedName>
    <definedName name="郡市名２">学校リスト!$L$3:$L$17</definedName>
    <definedName name="吾妻">学校リスト!$M$14:$Y$14</definedName>
    <definedName name="高崎">学校リスト!$M$4:$AL$4</definedName>
    <definedName name="渋川北群">学校リスト!$M$10:$X$10</definedName>
    <definedName name="女子_集約表へ">団体用女子!$A$10</definedName>
    <definedName name="沼田">学校リスト!$M$8:$T$8</definedName>
    <definedName name="前橋">学校リスト!$M$3:$AH$3</definedName>
    <definedName name="太田">学校リスト!$M$7:$AC$7</definedName>
    <definedName name="藤岡多野">学校リスト!$M$11:$R$11</definedName>
    <definedName name="富岡甘楽">学校リスト!$M$12:$U$12</definedName>
    <definedName name="邑楽">学校リスト!$M$16:$T$16</definedName>
    <definedName name="利根">学校リスト!$M$15:$R$15</definedName>
  </definedNames>
  <calcPr calcId="125725"/>
</workbook>
</file>

<file path=xl/calcChain.xml><?xml version="1.0" encoding="utf-8"?>
<calcChain xmlns="http://schemas.openxmlformats.org/spreadsheetml/2006/main">
  <c r="R7" i="30"/>
  <c r="AL6"/>
  <c r="AK34" s="1"/>
  <c r="AL6" i="29"/>
  <c r="AL34" s="1"/>
  <c r="C6" i="27"/>
  <c r="C3" i="28"/>
  <c r="B160" i="26"/>
  <c r="B161" s="1"/>
  <c r="B162" s="1"/>
  <c r="J162"/>
  <c r="J161"/>
  <c r="J160"/>
  <c r="C16" i="24" l="1"/>
  <c r="C17"/>
  <c r="C18"/>
  <c r="C19"/>
  <c r="C20"/>
  <c r="C21"/>
  <c r="C22"/>
  <c r="C23"/>
  <c r="L19" i="22"/>
  <c r="L20"/>
  <c r="L21"/>
  <c r="R7" i="29" l="1"/>
  <c r="J158" i="26" l="1"/>
  <c r="J157"/>
  <c r="J156"/>
  <c r="J155"/>
  <c r="J154"/>
  <c r="J153"/>
  <c r="J152"/>
  <c r="J151"/>
  <c r="J150"/>
  <c r="C150"/>
  <c r="C151" s="1"/>
  <c r="C152" s="1"/>
  <c r="C153" s="1"/>
  <c r="C154" s="1"/>
  <c r="C155" s="1"/>
  <c r="C156" s="1"/>
  <c r="C157" s="1"/>
  <c r="C158" s="1"/>
  <c r="J149"/>
  <c r="J148"/>
  <c r="J147"/>
  <c r="C147"/>
  <c r="C148" s="1"/>
  <c r="J146"/>
  <c r="J144"/>
  <c r="J143"/>
  <c r="J142"/>
  <c r="J159" l="1"/>
  <c r="C159"/>
  <c r="J141"/>
  <c r="J140"/>
  <c r="J139"/>
  <c r="J138"/>
  <c r="J137"/>
  <c r="J136"/>
  <c r="J135"/>
  <c r="J134"/>
  <c r="C134"/>
  <c r="C135" s="1"/>
  <c r="C136" s="1"/>
  <c r="C137" s="1"/>
  <c r="C138" s="1"/>
  <c r="C139" s="1"/>
  <c r="C140" s="1"/>
  <c r="C141" s="1"/>
  <c r="C142" s="1"/>
  <c r="C143" s="1"/>
  <c r="C144" s="1"/>
  <c r="C145" s="1"/>
  <c r="J133"/>
  <c r="J132"/>
  <c r="J131"/>
  <c r="J130"/>
  <c r="J129"/>
  <c r="J128"/>
  <c r="J127"/>
  <c r="J126"/>
  <c r="J125"/>
  <c r="J124"/>
  <c r="J123"/>
  <c r="J122"/>
  <c r="J121"/>
  <c r="J120"/>
  <c r="C120"/>
  <c r="C121" s="1"/>
  <c r="C122" s="1"/>
  <c r="C123" s="1"/>
  <c r="C124" s="1"/>
  <c r="J119"/>
  <c r="J118"/>
  <c r="J117"/>
  <c r="J116"/>
  <c r="J115"/>
  <c r="J114"/>
  <c r="J113"/>
  <c r="J112"/>
  <c r="J111"/>
  <c r="J110"/>
  <c r="J109"/>
  <c r="C109"/>
  <c r="C110" s="1"/>
  <c r="C111" s="1"/>
  <c r="C112" s="1"/>
  <c r="C113" s="1"/>
  <c r="C114" s="1"/>
  <c r="C115" s="1"/>
  <c r="C116" s="1"/>
  <c r="C117" s="1"/>
  <c r="C118" s="1"/>
  <c r="J108"/>
  <c r="J107"/>
  <c r="J106"/>
  <c r="J105"/>
  <c r="J104"/>
  <c r="J103"/>
  <c r="J102"/>
  <c r="J101"/>
  <c r="J100"/>
  <c r="J99"/>
  <c r="J98"/>
  <c r="J97"/>
  <c r="J96"/>
  <c r="C96"/>
  <c r="C97" s="1"/>
  <c r="C98" s="1"/>
  <c r="C99" s="1"/>
  <c r="C100" s="1"/>
  <c r="C101" s="1"/>
  <c r="C102" s="1"/>
  <c r="J95"/>
  <c r="J94"/>
  <c r="J93"/>
  <c r="J92"/>
  <c r="J91"/>
  <c r="J90"/>
  <c r="J89"/>
  <c r="J88"/>
  <c r="J87"/>
  <c r="J86"/>
  <c r="J85"/>
  <c r="J84"/>
  <c r="J83"/>
  <c r="J82" l="1"/>
  <c r="J81"/>
  <c r="J80"/>
  <c r="J79"/>
  <c r="J78"/>
  <c r="J77"/>
  <c r="J76"/>
  <c r="J75"/>
  <c r="J74"/>
  <c r="J73"/>
  <c r="J72"/>
  <c r="J71"/>
  <c r="J70"/>
  <c r="J69"/>
  <c r="J68"/>
  <c r="J67"/>
  <c r="J66"/>
  <c r="C66"/>
  <c r="C67" s="1"/>
  <c r="C68" s="1"/>
  <c r="C69" s="1"/>
  <c r="C70" s="1"/>
  <c r="C71" s="1"/>
  <c r="C72" s="1"/>
  <c r="C73" s="1"/>
  <c r="C74" s="1"/>
  <c r="C75" s="1"/>
  <c r="C76" s="1"/>
  <c r="C77" s="1"/>
  <c r="C78" s="1"/>
  <c r="J65"/>
  <c r="J64"/>
  <c r="J63"/>
  <c r="J62"/>
  <c r="J61"/>
  <c r="J60"/>
  <c r="J59"/>
  <c r="J58"/>
  <c r="J57"/>
  <c r="J56"/>
  <c r="J55"/>
  <c r="J54"/>
  <c r="J53"/>
  <c r="J52"/>
  <c r="C52"/>
  <c r="C53" s="1"/>
  <c r="C54" s="1"/>
  <c r="C55" s="1"/>
  <c r="C56" s="1"/>
  <c r="C57" s="1"/>
  <c r="C58" s="1"/>
  <c r="C59" s="1"/>
  <c r="C60" s="1"/>
  <c r="C61" s="1"/>
  <c r="C62" s="1"/>
  <c r="C63" s="1"/>
  <c r="C64" s="1"/>
  <c r="J51"/>
  <c r="J50"/>
  <c r="J49"/>
  <c r="J48"/>
  <c r="J47"/>
  <c r="J46"/>
  <c r="J45"/>
  <c r="J44"/>
  <c r="J43"/>
  <c r="J42"/>
  <c r="J41"/>
  <c r="J40"/>
  <c r="J39"/>
  <c r="J38"/>
  <c r="J37"/>
  <c r="J36"/>
  <c r="J35"/>
  <c r="J34"/>
  <c r="J33"/>
  <c r="J32"/>
  <c r="J31"/>
  <c r="J30"/>
  <c r="J29"/>
  <c r="J28"/>
  <c r="J27"/>
  <c r="J26"/>
  <c r="C26"/>
  <c r="C27" s="1"/>
  <c r="C28" s="1"/>
  <c r="C29" s="1"/>
  <c r="C30" s="1"/>
  <c r="C31" s="1"/>
  <c r="C32" s="1"/>
  <c r="C33" s="1"/>
  <c r="C34" s="1"/>
  <c r="C35" s="1"/>
  <c r="C36" s="1"/>
  <c r="C37" s="1"/>
  <c r="C38" s="1"/>
  <c r="C39" s="1"/>
  <c r="C40" s="1"/>
  <c r="C41" s="1"/>
  <c r="C42" s="1"/>
  <c r="C43" s="1"/>
  <c r="C44" s="1"/>
  <c r="C45" s="1"/>
  <c r="C46" s="1"/>
  <c r="C47" s="1"/>
  <c r="C48" s="1"/>
  <c r="C49" s="1"/>
  <c r="C50" s="1"/>
  <c r="J25"/>
  <c r="J24"/>
  <c r="J23"/>
  <c r="J22"/>
  <c r="J21"/>
  <c r="J20"/>
  <c r="J19"/>
  <c r="J18"/>
  <c r="J17"/>
  <c r="N20" i="25" l="1"/>
  <c r="N20" i="23"/>
  <c r="C1" i="28"/>
  <c r="C4" i="27"/>
  <c r="N17" i="25" l="1"/>
  <c r="N18"/>
  <c r="N19"/>
  <c r="N16"/>
  <c r="M17"/>
  <c r="M18"/>
  <c r="M19"/>
  <c r="K18"/>
  <c r="K19"/>
  <c r="K17"/>
  <c r="E8" i="28"/>
  <c r="L15" i="24" l="1"/>
  <c r="L15" i="22"/>
  <c r="M15" i="25"/>
  <c r="M15" i="23"/>
  <c r="Q8" i="31" l="1"/>
  <c r="Q7"/>
  <c r="Q8" i="7"/>
  <c r="Q7"/>
  <c r="E32" i="28" l="1"/>
  <c r="E33"/>
  <c r="E34"/>
  <c r="E35"/>
  <c r="E36"/>
  <c r="E37"/>
  <c r="E38"/>
  <c r="E39"/>
  <c r="E40"/>
  <c r="E41"/>
  <c r="E42"/>
  <c r="E43"/>
  <c r="E44"/>
  <c r="E45"/>
  <c r="E46"/>
  <c r="E47"/>
  <c r="E48"/>
  <c r="E49"/>
  <c r="E50"/>
  <c r="E51"/>
  <c r="E52"/>
  <c r="E53"/>
  <c r="E54"/>
  <c r="E9"/>
  <c r="E10"/>
  <c r="E11"/>
  <c r="E12"/>
  <c r="E13"/>
  <c r="E14"/>
  <c r="E15"/>
  <c r="E16"/>
  <c r="E17"/>
  <c r="E18"/>
  <c r="E19"/>
  <c r="E20"/>
  <c r="E21"/>
  <c r="E22"/>
  <c r="E23"/>
  <c r="E24"/>
  <c r="E25"/>
  <c r="E26"/>
  <c r="E27"/>
  <c r="E39" i="27"/>
  <c r="E40"/>
  <c r="E41"/>
  <c r="E42"/>
  <c r="E43"/>
  <c r="E44"/>
  <c r="E45"/>
  <c r="E46"/>
  <c r="E47"/>
  <c r="E48"/>
  <c r="E49"/>
  <c r="E50"/>
  <c r="E51"/>
  <c r="E52"/>
  <c r="E53"/>
  <c r="E54"/>
  <c r="E55"/>
  <c r="E56"/>
  <c r="E57"/>
  <c r="E58"/>
  <c r="E59"/>
  <c r="E60"/>
  <c r="E61"/>
  <c r="E62"/>
  <c r="E12"/>
  <c r="E13"/>
  <c r="E14"/>
  <c r="E15"/>
  <c r="E16"/>
  <c r="E17"/>
  <c r="E18"/>
  <c r="E19"/>
  <c r="E20"/>
  <c r="E21"/>
  <c r="E22"/>
  <c r="E23"/>
  <c r="E24"/>
  <c r="E25"/>
  <c r="E26"/>
  <c r="E27"/>
  <c r="E28"/>
  <c r="E29"/>
  <c r="E30"/>
  <c r="E31"/>
  <c r="E32"/>
  <c r="E33"/>
  <c r="E34"/>
  <c r="J24" i="24"/>
  <c r="K24"/>
  <c r="L24"/>
  <c r="J25"/>
  <c r="K25"/>
  <c r="L25"/>
  <c r="K15"/>
  <c r="K23" s="1"/>
  <c r="K17" i="22"/>
  <c r="J24"/>
  <c r="K24"/>
  <c r="L24"/>
  <c r="J25"/>
  <c r="K25"/>
  <c r="L25"/>
  <c r="K15"/>
  <c r="K20" s="1"/>
  <c r="N15" i="25"/>
  <c r="N15" i="23"/>
  <c r="N16" s="1"/>
  <c r="K20" i="24" l="1"/>
  <c r="K19" i="22"/>
  <c r="K22" i="24"/>
  <c r="K16"/>
  <c r="K19"/>
  <c r="K22" i="22"/>
  <c r="K17" i="24"/>
  <c r="K21" i="22"/>
  <c r="K18"/>
  <c r="K21" i="24"/>
  <c r="K23" i="22"/>
  <c r="K18" i="24"/>
  <c r="Q7" i="10" l="1"/>
  <c r="C5" i="20"/>
  <c r="J4" i="30"/>
  <c r="J4" i="29"/>
  <c r="J4" i="31"/>
  <c r="J4" i="7"/>
  <c r="E38" i="27"/>
  <c r="E13" i="30"/>
  <c r="E14"/>
  <c r="E15"/>
  <c r="E16"/>
  <c r="E17"/>
  <c r="E18"/>
  <c r="E19"/>
  <c r="E20"/>
  <c r="E21"/>
  <c r="E22"/>
  <c r="E23"/>
  <c r="E24"/>
  <c r="D13"/>
  <c r="N13" s="1"/>
  <c r="D14"/>
  <c r="V14" s="1"/>
  <c r="D15"/>
  <c r="AD15" s="1"/>
  <c r="D16"/>
  <c r="N16" s="1"/>
  <c r="D17"/>
  <c r="AH17" s="1"/>
  <c r="D18"/>
  <c r="Z18" s="1"/>
  <c r="D19"/>
  <c r="AH19" s="1"/>
  <c r="D20"/>
  <c r="D21"/>
  <c r="D22"/>
  <c r="D23"/>
  <c r="D24"/>
  <c r="E13" i="29"/>
  <c r="E14"/>
  <c r="E15"/>
  <c r="E16"/>
  <c r="E17"/>
  <c r="E18"/>
  <c r="E19"/>
  <c r="E20"/>
  <c r="E21"/>
  <c r="E22"/>
  <c r="E23"/>
  <c r="E24"/>
  <c r="D13"/>
  <c r="D14"/>
  <c r="N14" s="1"/>
  <c r="D15"/>
  <c r="D16"/>
  <c r="D17"/>
  <c r="D18"/>
  <c r="V18" s="1"/>
  <c r="D19"/>
  <c r="AD19" s="1"/>
  <c r="D20"/>
  <c r="D21"/>
  <c r="D22"/>
  <c r="D23"/>
  <c r="D24"/>
  <c r="K18" i="31"/>
  <c r="K18" i="7"/>
  <c r="M15"/>
  <c r="E12" i="29"/>
  <c r="AD6" i="7"/>
  <c r="AA28" s="1"/>
  <c r="D12" i="30"/>
  <c r="AH12" s="1"/>
  <c r="E12"/>
  <c r="AG15" i="7"/>
  <c r="AC15"/>
  <c r="Y15"/>
  <c r="U15"/>
  <c r="Q15"/>
  <c r="AG14"/>
  <c r="AC14"/>
  <c r="Y14"/>
  <c r="U14"/>
  <c r="Q14"/>
  <c r="M14"/>
  <c r="AG13"/>
  <c r="AC13"/>
  <c r="Y13"/>
  <c r="U13"/>
  <c r="Q13"/>
  <c r="M13"/>
  <c r="AG12"/>
  <c r="AC12"/>
  <c r="Y12"/>
  <c r="U12"/>
  <c r="Q12"/>
  <c r="M12"/>
  <c r="AG15" i="31"/>
  <c r="AC15"/>
  <c r="Y15"/>
  <c r="U15"/>
  <c r="Q15"/>
  <c r="M15"/>
  <c r="AG14"/>
  <c r="AC14"/>
  <c r="Y14"/>
  <c r="U14"/>
  <c r="Q14"/>
  <c r="M14"/>
  <c r="AG13"/>
  <c r="AC13"/>
  <c r="Y13"/>
  <c r="U13"/>
  <c r="Q13"/>
  <c r="M13"/>
  <c r="AG12"/>
  <c r="AC12"/>
  <c r="Y12"/>
  <c r="U12"/>
  <c r="Q12"/>
  <c r="M12"/>
  <c r="AD6"/>
  <c r="AA28" s="1"/>
  <c r="D12" i="29"/>
  <c r="AD12" s="1"/>
  <c r="Q5" i="10"/>
  <c r="J15" i="24" s="1"/>
  <c r="J16" s="1"/>
  <c r="C17" i="22"/>
  <c r="C18"/>
  <c r="C19"/>
  <c r="C20"/>
  <c r="C21"/>
  <c r="C22"/>
  <c r="C23"/>
  <c r="C24"/>
  <c r="C25"/>
  <c r="C16"/>
  <c r="C24" i="24"/>
  <c r="C25"/>
  <c r="C6" i="20"/>
  <c r="K15" i="25"/>
  <c r="K16" s="1"/>
  <c r="K15" i="23"/>
  <c r="K16" s="1"/>
  <c r="L15" i="25"/>
  <c r="E31" i="28"/>
  <c r="I4"/>
  <c r="E11" i="27"/>
  <c r="D16" i="25"/>
  <c r="D18" s="1"/>
  <c r="I7" i="27"/>
  <c r="L16" i="24"/>
  <c r="AL12" i="30" s="1"/>
  <c r="J4" i="26"/>
  <c r="J5"/>
  <c r="J6"/>
  <c r="J7"/>
  <c r="J8"/>
  <c r="J9"/>
  <c r="J10"/>
  <c r="J11"/>
  <c r="J12"/>
  <c r="J13"/>
  <c r="J14"/>
  <c r="J15"/>
  <c r="J16"/>
  <c r="J3"/>
  <c r="B4"/>
  <c r="B5" s="1"/>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C4"/>
  <c r="C5" s="1"/>
  <c r="C6" s="1"/>
  <c r="C7" s="1"/>
  <c r="C8" s="1"/>
  <c r="C9" s="1"/>
  <c r="C10" s="1"/>
  <c r="C11" s="1"/>
  <c r="C12" s="1"/>
  <c r="C13" s="1"/>
  <c r="C14" s="1"/>
  <c r="C15" s="1"/>
  <c r="C16" s="1"/>
  <c r="C17" s="1"/>
  <c r="C18" s="1"/>
  <c r="C19" s="1"/>
  <c r="C20" s="1"/>
  <c r="C21" s="1"/>
  <c r="C22" s="1"/>
  <c r="C23" s="1"/>
  <c r="C24" s="1"/>
  <c r="M16" i="25"/>
  <c r="L16"/>
  <c r="D16" i="23"/>
  <c r="D19" s="1"/>
  <c r="M16"/>
  <c r="L15"/>
  <c r="L16" s="1"/>
  <c r="K16" i="22"/>
  <c r="AD19" i="30"/>
  <c r="J17"/>
  <c r="V15"/>
  <c r="J15"/>
  <c r="AH20" i="29" l="1"/>
  <c r="AL20"/>
  <c r="AD20" i="30"/>
  <c r="AL20"/>
  <c r="B142" i="26"/>
  <c r="B143" s="1"/>
  <c r="B144" s="1"/>
  <c r="B145" s="1"/>
  <c r="B146" s="1"/>
  <c r="B147" s="1"/>
  <c r="B148" s="1"/>
  <c r="B149" s="1"/>
  <c r="B150" s="1"/>
  <c r="B151" s="1"/>
  <c r="B152" s="1"/>
  <c r="B153" s="1"/>
  <c r="B154" s="1"/>
  <c r="B155" s="1"/>
  <c r="B156" s="1"/>
  <c r="B157" s="1"/>
  <c r="B158" s="1"/>
  <c r="B159" s="1"/>
  <c r="N15" i="29"/>
  <c r="AL15"/>
  <c r="Z15" i="30"/>
  <c r="N15"/>
  <c r="AH15"/>
  <c r="AD21" i="29"/>
  <c r="AL21"/>
  <c r="N17"/>
  <c r="AL17"/>
  <c r="J21" i="30"/>
  <c r="AL21"/>
  <c r="N16" i="29"/>
  <c r="AL16"/>
  <c r="J13"/>
  <c r="Z12" i="30"/>
  <c r="J12"/>
  <c r="AH13"/>
  <c r="R18" i="29"/>
  <c r="N18"/>
  <c r="J18"/>
  <c r="Z18"/>
  <c r="AH18"/>
  <c r="L5" i="10"/>
  <c r="R6" i="30" s="1"/>
  <c r="AD17"/>
  <c r="AD13"/>
  <c r="Z13"/>
  <c r="J21" i="29"/>
  <c r="Z21" i="30"/>
  <c r="V17"/>
  <c r="Z17"/>
  <c r="R21"/>
  <c r="AH21"/>
  <c r="N21"/>
  <c r="J13"/>
  <c r="N17"/>
  <c r="R17"/>
  <c r="AD21"/>
  <c r="V13"/>
  <c r="R13"/>
  <c r="V21"/>
  <c r="L17" i="25"/>
  <c r="L19"/>
  <c r="L18"/>
  <c r="AH16" i="30"/>
  <c r="Z14" i="29"/>
  <c r="N21"/>
  <c r="Z13"/>
  <c r="N13"/>
  <c r="R13"/>
  <c r="V21"/>
  <c r="V13"/>
  <c r="AH21"/>
  <c r="Z21"/>
  <c r="AD13"/>
  <c r="AH13"/>
  <c r="AH14"/>
  <c r="R14"/>
  <c r="J14"/>
  <c r="V14"/>
  <c r="AD14"/>
  <c r="N20" i="30"/>
  <c r="N18"/>
  <c r="J18"/>
  <c r="R18"/>
  <c r="V18"/>
  <c r="AD18"/>
  <c r="AH18"/>
  <c r="AD20" i="29"/>
  <c r="N20"/>
  <c r="Z20"/>
  <c r="J20"/>
  <c r="R20"/>
  <c r="V12"/>
  <c r="AH12"/>
  <c r="Z12"/>
  <c r="V20"/>
  <c r="N12"/>
  <c r="R21"/>
  <c r="L16" i="22"/>
  <c r="AL12" i="29" s="1"/>
  <c r="L22" i="22"/>
  <c r="AL18" i="29" s="1"/>
  <c r="L17" i="22"/>
  <c r="AL13" i="29" s="1"/>
  <c r="L23" i="22"/>
  <c r="AL19" i="29" s="1"/>
  <c r="L18" i="22"/>
  <c r="AL14" i="29" s="1"/>
  <c r="L17" i="24"/>
  <c r="AL13" i="30" s="1"/>
  <c r="L19" i="24"/>
  <c r="AL15" i="30" s="1"/>
  <c r="L20" i="24"/>
  <c r="AL16" i="30" s="1"/>
  <c r="L23" i="24"/>
  <c r="AL19" i="30" s="1"/>
  <c r="L18" i="24"/>
  <c r="AL14" i="30" s="1"/>
  <c r="L21" i="24"/>
  <c r="AL17" i="30" s="1"/>
  <c r="L22" i="24"/>
  <c r="AL18" i="30" s="1"/>
  <c r="J23" i="24"/>
  <c r="J19"/>
  <c r="J17"/>
  <c r="J21"/>
  <c r="J18"/>
  <c r="J20"/>
  <c r="J22"/>
  <c r="V20" i="30"/>
  <c r="V12"/>
  <c r="AH20"/>
  <c r="Z20"/>
  <c r="R20"/>
  <c r="N12"/>
  <c r="AD16"/>
  <c r="AD12"/>
  <c r="R16"/>
  <c r="R12"/>
  <c r="V16"/>
  <c r="Z16"/>
  <c r="Z19"/>
  <c r="J19"/>
  <c r="J14"/>
  <c r="R15"/>
  <c r="V19"/>
  <c r="R19"/>
  <c r="V16" i="29"/>
  <c r="J12"/>
  <c r="AD16"/>
  <c r="AH16"/>
  <c r="J16"/>
  <c r="Z17"/>
  <c r="R17"/>
  <c r="V17"/>
  <c r="J17"/>
  <c r="AD17"/>
  <c r="AH17"/>
  <c r="J16" i="30"/>
  <c r="N19"/>
  <c r="J15" i="29"/>
  <c r="AH19"/>
  <c r="R16"/>
  <c r="D19" i="25"/>
  <c r="J15" i="22"/>
  <c r="D17" i="25"/>
  <c r="R15" i="29"/>
  <c r="R14" i="30"/>
  <c r="D18" i="23"/>
  <c r="Z16" i="29"/>
  <c r="AD18"/>
  <c r="N19"/>
  <c r="N14" i="30"/>
  <c r="AD14"/>
  <c r="AH15" i="29"/>
  <c r="AH14" i="30"/>
  <c r="Z19" i="29"/>
  <c r="R12"/>
  <c r="J20" i="30"/>
  <c r="E55" i="28"/>
  <c r="D17" i="23"/>
  <c r="V19" i="29"/>
  <c r="AD15"/>
  <c r="V15"/>
  <c r="R19"/>
  <c r="Z15"/>
  <c r="J19"/>
  <c r="Z14" i="30"/>
  <c r="AK32" l="1"/>
  <c r="AL32" i="29"/>
  <c r="AA26" i="7"/>
  <c r="AA26" i="31"/>
  <c r="R6" i="29"/>
  <c r="Q6" i="7"/>
  <c r="Q6" i="31"/>
  <c r="J16" i="22"/>
  <c r="J19"/>
  <c r="J22"/>
  <c r="J21"/>
  <c r="J17"/>
  <c r="J23"/>
  <c r="J18"/>
  <c r="J20"/>
</calcChain>
</file>

<file path=xl/comments1.xml><?xml version="1.0" encoding="utf-8"?>
<comments xmlns="http://schemas.openxmlformats.org/spreadsheetml/2006/main">
  <authors>
    <author>石井　幹人</author>
  </authors>
  <commentList>
    <comment ref="N11" authorId="0">
      <text>
        <r>
          <rPr>
            <b/>
            <sz val="9"/>
            <color indexed="81"/>
            <rFont val="ＭＳ Ｐゴシック"/>
            <family val="3"/>
            <charset val="128"/>
          </rPr>
          <t>県大会時に顧問の先生・保護者の方へ配って頂く駐車券です。必ずしも駐車できるとは限りませんが、ダッシュボードへの掲示をお願いします。</t>
        </r>
      </text>
    </comment>
  </commentList>
</comments>
</file>

<file path=xl/comments2.xml><?xml version="1.0" encoding="utf-8"?>
<comments xmlns="http://schemas.openxmlformats.org/spreadsheetml/2006/main">
  <authors>
    <author>Mikito Ishii</author>
    <author>YO21</author>
  </authors>
  <commentList>
    <comment ref="G6" authorId="0">
      <text>
        <r>
          <rPr>
            <b/>
            <sz val="14"/>
            <color indexed="81"/>
            <rFont val="ＭＳ Ｐゴシック"/>
            <family val="3"/>
            <charset val="128"/>
          </rPr>
          <t>校長名・クラブ代表者名、監督名、コーチ名、部活動指導員名は、名字と名前の間にスペースを１字あけてください</t>
        </r>
        <r>
          <rPr>
            <b/>
            <sz val="9"/>
            <color indexed="81"/>
            <rFont val="ＭＳ Ｐゴシック"/>
            <family val="3"/>
            <charset val="128"/>
          </rPr>
          <t>。</t>
        </r>
      </text>
    </comment>
    <comment ref="T8" authorId="1">
      <text>
        <r>
          <rPr>
            <b/>
            <sz val="14"/>
            <color indexed="81"/>
            <rFont val="ＭＳ Ｐゴシック"/>
            <family val="3"/>
            <charset val="128"/>
          </rPr>
          <t>こちらのシートへ、入力をお願いします。</t>
        </r>
      </text>
    </comment>
  </commentList>
</comments>
</file>

<file path=xl/comments3.xml><?xml version="1.0" encoding="utf-8"?>
<comments xmlns="http://schemas.openxmlformats.org/spreadsheetml/2006/main">
  <authors>
    <author>石井　幹人</author>
  </authors>
  <commentList>
    <comment ref="K31" authorId="0">
      <text>
        <r>
          <rPr>
            <b/>
            <sz val="14"/>
            <color indexed="81"/>
            <rFont val="ＭＳ Ｐゴシック"/>
            <family val="3"/>
            <charset val="128"/>
          </rPr>
          <t>日付を入力して下さい（このコメントは印刷されません）</t>
        </r>
      </text>
    </comment>
  </commentList>
</comments>
</file>

<file path=xl/comments4.xml><?xml version="1.0" encoding="utf-8"?>
<comments xmlns="http://schemas.openxmlformats.org/spreadsheetml/2006/main">
  <authors>
    <author>石井　幹人</author>
  </authors>
  <commentList>
    <comment ref="K31" authorId="0">
      <text>
        <r>
          <rPr>
            <b/>
            <sz val="14"/>
            <color indexed="81"/>
            <rFont val="ＭＳ Ｐゴシック"/>
            <family val="3"/>
            <charset val="128"/>
          </rPr>
          <t>日付を入力して下さい（このコメントは印刷されません）</t>
        </r>
      </text>
    </comment>
  </commentList>
</comments>
</file>

<file path=xl/comments5.xml><?xml version="1.0" encoding="utf-8"?>
<comments xmlns="http://schemas.openxmlformats.org/spreadsheetml/2006/main">
  <authors>
    <author>石井　幹人</author>
  </authors>
  <commentList>
    <comment ref="K25" authorId="0">
      <text>
        <r>
          <rPr>
            <b/>
            <sz val="14"/>
            <color indexed="81"/>
            <rFont val="ＭＳ Ｐゴシック"/>
            <family val="3"/>
            <charset val="128"/>
          </rPr>
          <t>日付を入力して下さい（このコメントは印刷されません）</t>
        </r>
      </text>
    </comment>
  </commentList>
</comments>
</file>

<file path=xl/comments6.xml><?xml version="1.0" encoding="utf-8"?>
<comments xmlns="http://schemas.openxmlformats.org/spreadsheetml/2006/main">
  <authors>
    <author>石井　幹人</author>
  </authors>
  <commentList>
    <comment ref="K25" authorId="0">
      <text>
        <r>
          <rPr>
            <b/>
            <sz val="14"/>
            <color indexed="81"/>
            <rFont val="ＭＳ Ｐゴシック"/>
            <family val="3"/>
            <charset val="128"/>
          </rPr>
          <t>日付を入力して下さい（このコメントは印刷されません）</t>
        </r>
      </text>
    </comment>
  </commentList>
</comments>
</file>

<file path=xl/sharedStrings.xml><?xml version="1.0" encoding="utf-8"?>
<sst xmlns="http://schemas.openxmlformats.org/spreadsheetml/2006/main" count="1644" uniqueCount="879">
  <si>
    <t>群馬県中学校体育連盟ソフトテニス部　　Ver.0.16</t>
    <rPh sb="0" eb="3">
      <t>グンマケン</t>
    </rPh>
    <rPh sb="3" eb="6">
      <t>チュウガッコウ</t>
    </rPh>
    <rPh sb="6" eb="8">
      <t>タイイク</t>
    </rPh>
    <rPh sb="8" eb="10">
      <t>レンメイ</t>
    </rPh>
    <rPh sb="16" eb="17">
      <t>ブ</t>
    </rPh>
    <phoneticPr fontId="3"/>
  </si>
  <si>
    <t>年度</t>
    <rPh sb="0" eb="2">
      <t>ネンド</t>
    </rPh>
    <phoneticPr fontId="3"/>
  </si>
  <si>
    <t>お問い合わせ等は下記へお願いします。</t>
    <rPh sb="1" eb="2">
      <t>ト</t>
    </rPh>
    <rPh sb="3" eb="4">
      <t>ア</t>
    </rPh>
    <rPh sb="6" eb="7">
      <t>トウ</t>
    </rPh>
    <rPh sb="8" eb="10">
      <t>カキ</t>
    </rPh>
    <rPh sb="12" eb="13">
      <t>ネガ</t>
    </rPh>
    <phoneticPr fontId="3"/>
  </si>
  <si>
    <t>春季大会</t>
    <rPh sb="0" eb="2">
      <t>シュンキ</t>
    </rPh>
    <rPh sb="2" eb="4">
      <t>タイカイ</t>
    </rPh>
    <phoneticPr fontId="3"/>
  </si>
  <si>
    <t>第</t>
    <rPh sb="0" eb="1">
      <t>ダイ</t>
    </rPh>
    <phoneticPr fontId="3"/>
  </si>
  <si>
    <t>回</t>
    <rPh sb="0" eb="1">
      <t>カイ</t>
    </rPh>
    <phoneticPr fontId="3"/>
  </si>
  <si>
    <t>群馬県中学校春季大会ソフトテニス大会</t>
    <rPh sb="0" eb="3">
      <t>グンマケン</t>
    </rPh>
    <rPh sb="3" eb="6">
      <t>チュウガッコウ</t>
    </rPh>
    <rPh sb="6" eb="8">
      <t>シュンキ</t>
    </rPh>
    <rPh sb="8" eb="10">
      <t>タイカイ</t>
    </rPh>
    <rPh sb="16" eb="18">
      <t>タイカイ</t>
    </rPh>
    <phoneticPr fontId="3"/>
  </si>
  <si>
    <t>総合体育大会</t>
    <rPh sb="0" eb="2">
      <t>ソウゴウ</t>
    </rPh>
    <rPh sb="2" eb="4">
      <t>タイイク</t>
    </rPh>
    <rPh sb="4" eb="6">
      <t>タイカイ</t>
    </rPh>
    <phoneticPr fontId="3"/>
  </si>
  <si>
    <t>群馬県中学校総合体育大会ソフトテニス大会</t>
    <rPh sb="0" eb="3">
      <t>グンマケン</t>
    </rPh>
    <rPh sb="3" eb="6">
      <t>チュウガッコウ</t>
    </rPh>
    <rPh sb="6" eb="8">
      <t>ソウゴウ</t>
    </rPh>
    <rPh sb="8" eb="10">
      <t>タイイク</t>
    </rPh>
    <rPh sb="10" eb="12">
      <t>タイカイ</t>
    </rPh>
    <rPh sb="18" eb="20">
      <t>タイカイ</t>
    </rPh>
    <phoneticPr fontId="3"/>
  </si>
  <si>
    <t>新人大会</t>
    <rPh sb="0" eb="2">
      <t>シンジン</t>
    </rPh>
    <rPh sb="2" eb="4">
      <t>タイカイ</t>
    </rPh>
    <phoneticPr fontId="3"/>
  </si>
  <si>
    <t>群馬県中学校新人大会ソフトテニス大会</t>
    <rPh sb="0" eb="3">
      <t>グンマケン</t>
    </rPh>
    <rPh sb="3" eb="6">
      <t>チュウガッコウ</t>
    </rPh>
    <rPh sb="6" eb="8">
      <t>シンジン</t>
    </rPh>
    <rPh sb="8" eb="10">
      <t>タイカイ</t>
    </rPh>
    <rPh sb="16" eb="18">
      <t>タイカイ</t>
    </rPh>
    <phoneticPr fontId="3"/>
  </si>
  <si>
    <t>駐車券</t>
    <rPh sb="0" eb="3">
      <t>チュウシャケン</t>
    </rPh>
    <phoneticPr fontId="3"/>
  </si>
  <si>
    <t>該当の項目をクリックしてください</t>
    <rPh sb="0" eb="2">
      <t>ガイトウ</t>
    </rPh>
    <rPh sb="3" eb="5">
      <t>コウモク</t>
    </rPh>
    <phoneticPr fontId="3"/>
  </si>
  <si>
    <t>電話番号は、半角で入力してください。</t>
    <rPh sb="0" eb="2">
      <t>デンワ</t>
    </rPh>
    <rPh sb="2" eb="4">
      <t>バンゴウ</t>
    </rPh>
    <rPh sb="6" eb="8">
      <t>ハンカク</t>
    </rPh>
    <rPh sb="9" eb="11">
      <t>ニュウリョク</t>
    </rPh>
    <phoneticPr fontId="3"/>
  </si>
  <si>
    <t>氏名は、別々に入力してください。</t>
    <rPh sb="0" eb="2">
      <t>シメイ</t>
    </rPh>
    <rPh sb="4" eb="6">
      <t>ベツベツ</t>
    </rPh>
    <rPh sb="7" eb="9">
      <t>ニュウリョク</t>
    </rPh>
    <phoneticPr fontId="3"/>
  </si>
  <si>
    <t>表紙へ戻る</t>
    <rPh sb="0" eb="2">
      <t>ヒョウシ</t>
    </rPh>
    <rPh sb="3" eb="4">
      <t>モド</t>
    </rPh>
    <phoneticPr fontId="3"/>
  </si>
  <si>
    <t>群馬県中学校ソフトテニス大会駐車票</t>
  </si>
  <si>
    <t>※　この駐車票は駐車場の整理をするもので必ず駐車できる券とは違います。</t>
    <phoneticPr fontId="3"/>
  </si>
  <si>
    <t>※　会場の駐車場に入るときから帰って出るまで必ずダッシュボードなど
      見えるところに掲示しておいてください。</t>
    <rPh sb="15" eb="16">
      <t>カエ</t>
    </rPh>
    <phoneticPr fontId="3"/>
  </si>
  <si>
    <t>群馬県中体連ソフトテニス部委員長　長沼 拓也　　　</t>
    <rPh sb="17" eb="19">
      <t>ナガヌマ</t>
    </rPh>
    <rPh sb="20" eb="22">
      <t>タクヤ</t>
    </rPh>
    <phoneticPr fontId="3"/>
  </si>
  <si>
    <t>大会の種類を選んでください。</t>
    <rPh sb="0" eb="2">
      <t>タイカイ</t>
    </rPh>
    <rPh sb="3" eb="5">
      <t>シュルイ</t>
    </rPh>
    <rPh sb="6" eb="7">
      <t>エラ</t>
    </rPh>
    <phoneticPr fontId="3"/>
  </si>
  <si>
    <t>→</t>
    <phoneticPr fontId="3"/>
  </si>
  <si>
    <t>桐生みどり</t>
    <rPh sb="0" eb="2">
      <t>キリュウ</t>
    </rPh>
    <phoneticPr fontId="3"/>
  </si>
  <si>
    <t>委員長さんの御名前は？</t>
    <rPh sb="0" eb="3">
      <t>イインチョウ</t>
    </rPh>
    <rPh sb="6" eb="9">
      <t>オナマエ</t>
    </rPh>
    <phoneticPr fontId="3"/>
  </si>
  <si>
    <t>委員長さんの緊急連絡先は？</t>
    <rPh sb="0" eb="3">
      <t>イインチョウ</t>
    </rPh>
    <rPh sb="6" eb="8">
      <t>キンキュウ</t>
    </rPh>
    <rPh sb="8" eb="11">
      <t>レンラクサキ</t>
    </rPh>
    <phoneticPr fontId="3"/>
  </si>
  <si>
    <t>（例）０９０－１２３４－５６７８</t>
    <rPh sb="1" eb="2">
      <t>レイ</t>
    </rPh>
    <phoneticPr fontId="3"/>
  </si>
  <si>
    <t>　上記の入力が終わったら、下の該当集約表をクリックして、各シートの入力をお願いします。</t>
    <rPh sb="1" eb="3">
      <t>ジョウキ</t>
    </rPh>
    <rPh sb="4" eb="6">
      <t>ニュウリョク</t>
    </rPh>
    <rPh sb="7" eb="8">
      <t>オ</t>
    </rPh>
    <rPh sb="13" eb="14">
      <t>シタ</t>
    </rPh>
    <rPh sb="15" eb="17">
      <t>ガイトウ</t>
    </rPh>
    <rPh sb="17" eb="19">
      <t>シュウヤク</t>
    </rPh>
    <rPh sb="19" eb="20">
      <t>ヒョウ</t>
    </rPh>
    <rPh sb="28" eb="29">
      <t>カク</t>
    </rPh>
    <rPh sb="33" eb="35">
      <t>ニュウリョク</t>
    </rPh>
    <rPh sb="37" eb="38">
      <t>ネガ</t>
    </rPh>
    <phoneticPr fontId="3"/>
  </si>
  <si>
    <t>　　ソフトテニス部顧問名簿ですが、各セルに数式が入っていますが、変更等がありましたら、上書きしてしまって結構ですので、よろしくお願いします。</t>
    <rPh sb="8" eb="9">
      <t>ブ</t>
    </rPh>
    <rPh sb="9" eb="13">
      <t>コモンメイボ</t>
    </rPh>
    <rPh sb="17" eb="18">
      <t>カク</t>
    </rPh>
    <rPh sb="21" eb="23">
      <t>スウシキ</t>
    </rPh>
    <rPh sb="24" eb="25">
      <t>ハイ</t>
    </rPh>
    <rPh sb="32" eb="34">
      <t>ヘンコウ</t>
    </rPh>
    <rPh sb="34" eb="35">
      <t>トウ</t>
    </rPh>
    <rPh sb="43" eb="45">
      <t>ウワガ</t>
    </rPh>
    <rPh sb="52" eb="54">
      <t>ケッコウ</t>
    </rPh>
    <rPh sb="64" eb="65">
      <t>ネガ</t>
    </rPh>
    <phoneticPr fontId="3"/>
  </si>
  <si>
    <t>初期登録用シート</t>
    <rPh sb="0" eb="2">
      <t>ショキ</t>
    </rPh>
    <rPh sb="2" eb="4">
      <t>トウロク</t>
    </rPh>
    <rPh sb="4" eb="5">
      <t>ヨウ</t>
    </rPh>
    <phoneticPr fontId="3"/>
  </si>
  <si>
    <t>まず最初に、このシートへの入力をお願いします。</t>
    <rPh sb="2" eb="4">
      <t>サイショ</t>
    </rPh>
    <rPh sb="13" eb="15">
      <t>ニュウリョク</t>
    </rPh>
    <rPh sb="17" eb="18">
      <t>ネガ</t>
    </rPh>
    <phoneticPr fontId="3"/>
  </si>
  <si>
    <t>明桜</t>
    <rPh sb="0" eb="1">
      <t>アカ</t>
    </rPh>
    <rPh sb="1" eb="2">
      <t>サクラ</t>
    </rPh>
    <phoneticPr fontId="3"/>
  </si>
  <si>
    <t>（例）　前橋　一郎</t>
    <rPh sb="1" eb="2">
      <t>レイ</t>
    </rPh>
    <rPh sb="4" eb="6">
      <t>マエバシ</t>
    </rPh>
    <rPh sb="7" eb="9">
      <t>イチロウ</t>
    </rPh>
    <phoneticPr fontId="3"/>
  </si>
  <si>
    <t>男子部監督さんの御名前は？</t>
    <rPh sb="0" eb="2">
      <t>ダンシ</t>
    </rPh>
    <rPh sb="2" eb="3">
      <t>ブ</t>
    </rPh>
    <rPh sb="3" eb="5">
      <t>カントク</t>
    </rPh>
    <rPh sb="8" eb="11">
      <t>オナマエ</t>
    </rPh>
    <phoneticPr fontId="3"/>
  </si>
  <si>
    <t>（例）　高崎　次郎</t>
    <rPh sb="1" eb="2">
      <t>レイ</t>
    </rPh>
    <rPh sb="4" eb="6">
      <t>タカサキ</t>
    </rPh>
    <rPh sb="7" eb="9">
      <t>ジロウ</t>
    </rPh>
    <phoneticPr fontId="3"/>
  </si>
  <si>
    <t>男子団体入力シート</t>
    <rPh sb="0" eb="2">
      <t>ダンシ</t>
    </rPh>
    <rPh sb="2" eb="4">
      <t>ダンタイ</t>
    </rPh>
    <rPh sb="4" eb="6">
      <t>ニュウリョク</t>
    </rPh>
    <phoneticPr fontId="3"/>
  </si>
  <si>
    <t>男子部コーチさんの御名前は？</t>
    <rPh sb="0" eb="2">
      <t>ダンシ</t>
    </rPh>
    <rPh sb="2" eb="3">
      <t>ブ</t>
    </rPh>
    <rPh sb="9" eb="12">
      <t>オナマエ</t>
    </rPh>
    <phoneticPr fontId="3"/>
  </si>
  <si>
    <t>（例）　太田　史郎</t>
    <rPh sb="1" eb="2">
      <t>レイ</t>
    </rPh>
    <rPh sb="4" eb="6">
      <t>オオタ</t>
    </rPh>
    <rPh sb="7" eb="9">
      <t>シロウ</t>
    </rPh>
    <phoneticPr fontId="3"/>
  </si>
  <si>
    <t>男子個人入力シート</t>
    <rPh sb="0" eb="2">
      <t>ダンシ</t>
    </rPh>
    <rPh sb="2" eb="4">
      <t>コジン</t>
    </rPh>
    <rPh sb="4" eb="6">
      <t>ニュウリョク</t>
    </rPh>
    <phoneticPr fontId="3"/>
  </si>
  <si>
    <t>女子部監督さんの御名前は？</t>
    <rPh sb="0" eb="2">
      <t>ジョシ</t>
    </rPh>
    <rPh sb="2" eb="3">
      <t>ブ</t>
    </rPh>
    <rPh sb="3" eb="5">
      <t>カントク</t>
    </rPh>
    <rPh sb="8" eb="11">
      <t>オナマエ</t>
    </rPh>
    <phoneticPr fontId="3"/>
  </si>
  <si>
    <t>（例）　渋川　五郎</t>
    <rPh sb="1" eb="2">
      <t>レイ</t>
    </rPh>
    <rPh sb="4" eb="6">
      <t>シブカワ</t>
    </rPh>
    <rPh sb="7" eb="9">
      <t>ゴロウ</t>
    </rPh>
    <phoneticPr fontId="3"/>
  </si>
  <si>
    <t>女子団体入力シート</t>
    <rPh sb="0" eb="2">
      <t>ジョシ</t>
    </rPh>
    <rPh sb="2" eb="4">
      <t>ダンタイ</t>
    </rPh>
    <rPh sb="4" eb="6">
      <t>ニュウリョク</t>
    </rPh>
    <phoneticPr fontId="3"/>
  </si>
  <si>
    <t>女子部コーチさんの御名前は？</t>
    <rPh sb="0" eb="2">
      <t>ジョシ</t>
    </rPh>
    <rPh sb="2" eb="3">
      <t>ブ</t>
    </rPh>
    <rPh sb="9" eb="12">
      <t>オナマエ</t>
    </rPh>
    <phoneticPr fontId="3"/>
  </si>
  <si>
    <t>（例）　藤岡　奈々子</t>
    <rPh sb="1" eb="2">
      <t>レイ</t>
    </rPh>
    <rPh sb="4" eb="6">
      <t>フジオカ</t>
    </rPh>
    <rPh sb="7" eb="10">
      <t>ナナコ</t>
    </rPh>
    <phoneticPr fontId="3"/>
  </si>
  <si>
    <t>女子個人入力シート</t>
    <rPh sb="0" eb="2">
      <t>ジョシ</t>
    </rPh>
    <rPh sb="2" eb="4">
      <t>コジン</t>
    </rPh>
    <rPh sb="4" eb="6">
      <t>ニュウリョク</t>
    </rPh>
    <phoneticPr fontId="3"/>
  </si>
  <si>
    <t>男子団体県大会申込書</t>
    <rPh sb="0" eb="2">
      <t>ダンシ</t>
    </rPh>
    <rPh sb="2" eb="4">
      <t>ダンタイ</t>
    </rPh>
    <rPh sb="4" eb="7">
      <t>ケンタイカイ</t>
    </rPh>
    <rPh sb="7" eb="10">
      <t>モウシコミショ</t>
    </rPh>
    <phoneticPr fontId="3"/>
  </si>
  <si>
    <t>男子個人県大会申込書</t>
    <rPh sb="0" eb="2">
      <t>ダンシ</t>
    </rPh>
    <rPh sb="2" eb="4">
      <t>コジン</t>
    </rPh>
    <rPh sb="4" eb="7">
      <t>ケンタイカイ</t>
    </rPh>
    <rPh sb="7" eb="10">
      <t>モウシコミショ</t>
    </rPh>
    <phoneticPr fontId="3"/>
  </si>
  <si>
    <t>女子団体県大会申込書</t>
    <rPh sb="0" eb="2">
      <t>ジョシ</t>
    </rPh>
    <rPh sb="2" eb="4">
      <t>ダンタイ</t>
    </rPh>
    <rPh sb="4" eb="7">
      <t>ケンタイカイ</t>
    </rPh>
    <rPh sb="7" eb="10">
      <t>モウシコミショ</t>
    </rPh>
    <phoneticPr fontId="3"/>
  </si>
  <si>
    <t>女子個人県大会申込書</t>
    <rPh sb="0" eb="2">
      <t>ジョシ</t>
    </rPh>
    <rPh sb="2" eb="4">
      <t>コジン</t>
    </rPh>
    <rPh sb="4" eb="7">
      <t>ケンタイカイ</t>
    </rPh>
    <rPh sb="7" eb="10">
      <t>モウシコミショ</t>
    </rPh>
    <phoneticPr fontId="3"/>
  </si>
  <si>
    <t>入力
シートへ</t>
    <rPh sb="0" eb="2">
      <t>ニュウリョク</t>
    </rPh>
    <phoneticPr fontId="3"/>
  </si>
  <si>
    <t>男子監督名</t>
    <rPh sb="0" eb="2">
      <t>ダンシ</t>
    </rPh>
    <rPh sb="2" eb="4">
      <t>カントク</t>
    </rPh>
    <rPh sb="4" eb="5">
      <t>メイ</t>
    </rPh>
    <phoneticPr fontId="3"/>
  </si>
  <si>
    <t>男子個人</t>
    <rPh sb="0" eb="2">
      <t>ダンシ</t>
    </rPh>
    <rPh sb="2" eb="4">
      <t>コジン</t>
    </rPh>
    <phoneticPr fontId="3"/>
  </si>
  <si>
    <t>男子個人</t>
    <rPh sb="2" eb="4">
      <t>コジン</t>
    </rPh>
    <phoneticPr fontId="3"/>
  </si>
  <si>
    <t>男子個人戦出場者名簿</t>
    <rPh sb="0" eb="2">
      <t>ダンシ</t>
    </rPh>
    <rPh sb="2" eb="4">
      <t>コジン</t>
    </rPh>
    <rPh sb="4" eb="5">
      <t>ダンタイセン</t>
    </rPh>
    <rPh sb="5" eb="8">
      <t>シュツジョウシャ</t>
    </rPh>
    <rPh sb="8" eb="10">
      <t>メイボ</t>
    </rPh>
    <phoneticPr fontId="3"/>
  </si>
  <si>
    <t>名前等を入力した表の一番左の番号(順位または推薦）を入力してください</t>
    <rPh sb="0" eb="2">
      <t>ナマエ</t>
    </rPh>
    <rPh sb="2" eb="3">
      <t>トウ</t>
    </rPh>
    <rPh sb="4" eb="6">
      <t>ニュウリョク</t>
    </rPh>
    <rPh sb="8" eb="9">
      <t>ヒョウ</t>
    </rPh>
    <rPh sb="10" eb="12">
      <t>イチバン</t>
    </rPh>
    <rPh sb="12" eb="13">
      <t>ヒダリ</t>
    </rPh>
    <rPh sb="14" eb="16">
      <t>バンゴウ</t>
    </rPh>
    <rPh sb="17" eb="19">
      <t>ジュンイ</t>
    </rPh>
    <rPh sb="22" eb="24">
      <t>スイセン</t>
    </rPh>
    <rPh sb="26" eb="28">
      <t>ニュウリョク</t>
    </rPh>
    <phoneticPr fontId="3"/>
  </si>
  <si>
    <t>選手氏名</t>
    <rPh sb="0" eb="2">
      <t>センシュ</t>
    </rPh>
    <rPh sb="2" eb="4">
      <t>シメイ</t>
    </rPh>
    <phoneticPr fontId="3"/>
  </si>
  <si>
    <t>学年</t>
    <rPh sb="0" eb="2">
      <t>ガクネン</t>
    </rPh>
    <phoneticPr fontId="3"/>
  </si>
  <si>
    <t>※総体については、推薦組を一番上に書いて下さい。</t>
    <rPh sb="1" eb="2">
      <t>ソウ</t>
    </rPh>
    <rPh sb="2" eb="3">
      <t>タイ</t>
    </rPh>
    <rPh sb="9" eb="11">
      <t>スイセン</t>
    </rPh>
    <rPh sb="11" eb="12">
      <t>クミ</t>
    </rPh>
    <rPh sb="13" eb="15">
      <t>イチバン</t>
    </rPh>
    <rPh sb="15" eb="16">
      <t>ウエ</t>
    </rPh>
    <rPh sb="17" eb="18">
      <t>カ</t>
    </rPh>
    <rPh sb="20" eb="21">
      <t>クダ</t>
    </rPh>
    <phoneticPr fontId="3"/>
  </si>
  <si>
    <t>※本大会の広報（プログラム・報道発表・ホームページ・記録集等）における氏名・校名・学
　年・写真等の掲載について参加生徒・保護者の同意を得ています。</t>
    <rPh sb="1" eb="4">
      <t>ホンタイカイ</t>
    </rPh>
    <rPh sb="5" eb="7">
      <t>コウホウ</t>
    </rPh>
    <rPh sb="14" eb="16">
      <t>ホウドウ</t>
    </rPh>
    <rPh sb="16" eb="18">
      <t>ハッピョウ</t>
    </rPh>
    <rPh sb="26" eb="29">
      <t>キロクシュウ</t>
    </rPh>
    <rPh sb="29" eb="30">
      <t>トウ</t>
    </rPh>
    <rPh sb="35" eb="37">
      <t>シメイ</t>
    </rPh>
    <rPh sb="38" eb="40">
      <t>コウメイ</t>
    </rPh>
    <rPh sb="41" eb="42">
      <t>ガク</t>
    </rPh>
    <rPh sb="44" eb="45">
      <t>トシ</t>
    </rPh>
    <rPh sb="46" eb="48">
      <t>シャシン</t>
    </rPh>
    <rPh sb="48" eb="49">
      <t>トウ</t>
    </rPh>
    <rPh sb="50" eb="52">
      <t>ケイサイ</t>
    </rPh>
    <rPh sb="56" eb="58">
      <t>サンカ</t>
    </rPh>
    <rPh sb="58" eb="60">
      <t>セイト</t>
    </rPh>
    <rPh sb="61" eb="64">
      <t>ホゴシャ</t>
    </rPh>
    <rPh sb="65" eb="67">
      <t>ドウイ</t>
    </rPh>
    <rPh sb="68" eb="69">
      <t>エ</t>
    </rPh>
    <phoneticPr fontId="3"/>
  </si>
  <si>
    <t>　なお、同意が得られない生徒は、別添によりその旨を報告します。</t>
    <rPh sb="4" eb="6">
      <t>ドウイ</t>
    </rPh>
    <rPh sb="7" eb="8">
      <t>エ</t>
    </rPh>
    <rPh sb="12" eb="14">
      <t>セイト</t>
    </rPh>
    <rPh sb="16" eb="18">
      <t>ベッテン</t>
    </rPh>
    <rPh sb="23" eb="24">
      <t>ムネ</t>
    </rPh>
    <rPh sb="25" eb="27">
      <t>ホウコク</t>
    </rPh>
    <phoneticPr fontId="3"/>
  </si>
  <si>
    <t>上記の生徒の大会参加を許可する。</t>
    <rPh sb="0" eb="2">
      <t>ジョウキ</t>
    </rPh>
    <rPh sb="3" eb="5">
      <t>セイト</t>
    </rPh>
    <rPh sb="6" eb="8">
      <t>タイカイ</t>
    </rPh>
    <rPh sb="8" eb="10">
      <t>サンカ</t>
    </rPh>
    <rPh sb="11" eb="13">
      <t>キョカ</t>
    </rPh>
    <phoneticPr fontId="3"/>
  </si>
  <si>
    <t>印</t>
    <rPh sb="0" eb="1">
      <t>イン</t>
    </rPh>
    <phoneticPr fontId="3"/>
  </si>
  <si>
    <t>女子監督名</t>
    <rPh sb="0" eb="2">
      <t>ジョシ</t>
    </rPh>
    <rPh sb="2" eb="4">
      <t>カントク</t>
    </rPh>
    <rPh sb="4" eb="5">
      <t>メイ</t>
    </rPh>
    <phoneticPr fontId="3"/>
  </si>
  <si>
    <t>女子コーチ名</t>
    <rPh sb="0" eb="2">
      <t>ジョシ</t>
    </rPh>
    <rPh sb="5" eb="6">
      <t>メイ</t>
    </rPh>
    <phoneticPr fontId="3"/>
  </si>
  <si>
    <t>女子個人</t>
    <rPh sb="2" eb="4">
      <t>コジン</t>
    </rPh>
    <phoneticPr fontId="3"/>
  </si>
  <si>
    <t>女子個人</t>
    <rPh sb="0" eb="2">
      <t>ジョシ</t>
    </rPh>
    <rPh sb="2" eb="4">
      <t>コジン</t>
    </rPh>
    <phoneticPr fontId="3"/>
  </si>
  <si>
    <t>女子個人戦出場者名簿</t>
    <rPh sb="2" eb="4">
      <t>コジン</t>
    </rPh>
    <rPh sb="4" eb="5">
      <t>ダンタイセン</t>
    </rPh>
    <rPh sb="5" eb="8">
      <t>シュツジョウシャ</t>
    </rPh>
    <rPh sb="8" eb="10">
      <t>メイボ</t>
    </rPh>
    <phoneticPr fontId="3"/>
  </si>
  <si>
    <t>男子監督名</t>
    <rPh sb="2" eb="4">
      <t>カントク</t>
    </rPh>
    <rPh sb="4" eb="5">
      <t>メイ</t>
    </rPh>
    <phoneticPr fontId="3"/>
  </si>
  <si>
    <t>男子コーチ名</t>
    <rPh sb="5" eb="6">
      <t>メイ</t>
    </rPh>
    <phoneticPr fontId="3"/>
  </si>
  <si>
    <t>男子団体戦出場者名簿</t>
    <rPh sb="2" eb="5">
      <t>ダンタイセン</t>
    </rPh>
    <rPh sb="5" eb="8">
      <t>シュツジョウシャ</t>
    </rPh>
    <rPh sb="8" eb="10">
      <t>メイボ</t>
    </rPh>
    <phoneticPr fontId="3"/>
  </si>
  <si>
    <t>№</t>
    <phoneticPr fontId="3"/>
  </si>
  <si>
    <t>選 手 氏 名</t>
    <rPh sb="0" eb="1">
      <t>セン</t>
    </rPh>
    <rPh sb="2" eb="3">
      <t>テ</t>
    </rPh>
    <rPh sb="4" eb="5">
      <t>シ</t>
    </rPh>
    <rPh sb="6" eb="7">
      <t>メイ</t>
    </rPh>
    <phoneticPr fontId="3"/>
  </si>
  <si>
    <t>関東大会出場チーム紹介文（総合体育大会のみ）</t>
    <rPh sb="0" eb="2">
      <t>カントウ</t>
    </rPh>
    <rPh sb="2" eb="4">
      <t>タイカイ</t>
    </rPh>
    <rPh sb="4" eb="6">
      <t>シュツジョウ</t>
    </rPh>
    <rPh sb="9" eb="12">
      <t>ショウカイブン</t>
    </rPh>
    <rPh sb="13" eb="15">
      <t>ソウゴウ</t>
    </rPh>
    <rPh sb="15" eb="17">
      <t>タイイク</t>
    </rPh>
    <rPh sb="17" eb="19">
      <t>タイカイ</t>
    </rPh>
    <phoneticPr fontId="3"/>
  </si>
  <si>
    <t>女子団体戦出場者名簿</t>
    <rPh sb="0" eb="2">
      <t>ジョシ</t>
    </rPh>
    <rPh sb="2" eb="5">
      <t>ダンタイセン</t>
    </rPh>
    <rPh sb="5" eb="8">
      <t>シュツジョウシャ</t>
    </rPh>
    <rPh sb="8" eb="10">
      <t>メイボ</t>
    </rPh>
    <phoneticPr fontId="3"/>
  </si>
  <si>
    <t>表紙へ</t>
    <rPh sb="0" eb="2">
      <t>ヒョウシ</t>
    </rPh>
    <phoneticPr fontId="3"/>
  </si>
  <si>
    <t>入力上の注意事項について（必ずお読みいただいてから、入力をお願いします。）</t>
    <rPh sb="0" eb="2">
      <t>ニュウリョク</t>
    </rPh>
    <rPh sb="2" eb="3">
      <t>ジョウ</t>
    </rPh>
    <rPh sb="4" eb="6">
      <t>チュウイ</t>
    </rPh>
    <rPh sb="6" eb="8">
      <t>ジコウ</t>
    </rPh>
    <rPh sb="13" eb="14">
      <t>カナラ</t>
    </rPh>
    <rPh sb="16" eb="17">
      <t>ヨ</t>
    </rPh>
    <rPh sb="26" eb="28">
      <t>ニュウリョク</t>
    </rPh>
    <rPh sb="30" eb="31">
      <t>ネガ</t>
    </rPh>
    <phoneticPr fontId="3"/>
  </si>
  <si>
    <t>①　ペアの名前等の入力は、間違いのないよう、お願いいたします。</t>
    <rPh sb="5" eb="7">
      <t>ナマエ</t>
    </rPh>
    <rPh sb="7" eb="8">
      <t>トウ</t>
    </rPh>
    <rPh sb="9" eb="11">
      <t>ニュウリョク</t>
    </rPh>
    <rPh sb="13" eb="15">
      <t>マチガ</t>
    </rPh>
    <rPh sb="23" eb="24">
      <t>ネガ</t>
    </rPh>
    <phoneticPr fontId="3"/>
  </si>
  <si>
    <t>男子団体
県大会
申込書
へ</t>
    <rPh sb="0" eb="2">
      <t>ダンシ</t>
    </rPh>
    <rPh sb="2" eb="4">
      <t>ダンタイ</t>
    </rPh>
    <rPh sb="5" eb="8">
      <t>ケンタイカイ</t>
    </rPh>
    <rPh sb="9" eb="12">
      <t>モウシコミショ</t>
    </rPh>
    <phoneticPr fontId="3"/>
  </si>
  <si>
    <r>
      <t>③　学年は</t>
    </r>
    <r>
      <rPr>
        <sz val="20"/>
        <rFont val="ＭＳ Ｐゴシック"/>
        <family val="3"/>
        <charset val="128"/>
      </rPr>
      <t>半角数字</t>
    </r>
    <r>
      <rPr>
        <sz val="11"/>
        <rFont val="ＭＳ Ｐゴシック"/>
        <family val="3"/>
        <charset val="128"/>
      </rPr>
      <t>で入力してください。</t>
    </r>
    <rPh sb="2" eb="4">
      <t>ガクネン</t>
    </rPh>
    <rPh sb="5" eb="7">
      <t>ハンカク</t>
    </rPh>
    <rPh sb="7" eb="9">
      <t>スウジ</t>
    </rPh>
    <rPh sb="10" eb="12">
      <t>ニュウリョク</t>
    </rPh>
    <phoneticPr fontId="3"/>
  </si>
  <si>
    <t>男子個人入力
シートへ</t>
    <rPh sb="0" eb="2">
      <t>ダンシ</t>
    </rPh>
    <rPh sb="2" eb="4">
      <t>コジン</t>
    </rPh>
    <rPh sb="4" eb="6">
      <t>ニュウリョク</t>
    </rPh>
    <phoneticPr fontId="3"/>
  </si>
  <si>
    <t>④　監督名、コーチ名については、初期設定で入力してください。苗字と名前の間に全角のスペースを入れてください。</t>
    <rPh sb="2" eb="4">
      <t>カントク</t>
    </rPh>
    <rPh sb="4" eb="5">
      <t>メイ</t>
    </rPh>
    <rPh sb="9" eb="10">
      <t>メイ</t>
    </rPh>
    <phoneticPr fontId="3"/>
  </si>
  <si>
    <t>⑥　団体戦の入力が済みましたら、右の「県大会申込書」をクリックしてください。県大会申込書には、名前が反映されるように設定してあります。</t>
    <rPh sb="2" eb="5">
      <t>ダンタイセン</t>
    </rPh>
    <rPh sb="6" eb="8">
      <t>ニュウリョク</t>
    </rPh>
    <rPh sb="9" eb="10">
      <t>ス</t>
    </rPh>
    <rPh sb="16" eb="17">
      <t>ミギ</t>
    </rPh>
    <rPh sb="19" eb="22">
      <t>ケンタイカイ</t>
    </rPh>
    <rPh sb="22" eb="25">
      <t>モウシコミショ</t>
    </rPh>
    <rPh sb="38" eb="41">
      <t>ケンタイカイ</t>
    </rPh>
    <rPh sb="41" eb="44">
      <t>モウシコミショ</t>
    </rPh>
    <rPh sb="47" eb="49">
      <t>ナマエ</t>
    </rPh>
    <rPh sb="50" eb="52">
      <t>ハンエイ</t>
    </rPh>
    <rPh sb="58" eb="60">
      <t>セッテイ</t>
    </rPh>
    <phoneticPr fontId="3"/>
  </si>
  <si>
    <t>⑦　団体・個人の入力が終わりましたら、県大会申込書をプリントアウトをして、職印を押していただき、大会当日、受付に提出してください。</t>
    <rPh sb="2" eb="4">
      <t>ダンタイ</t>
    </rPh>
    <rPh sb="5" eb="7">
      <t>コジン</t>
    </rPh>
    <rPh sb="8" eb="10">
      <t>ニュウリョク</t>
    </rPh>
    <rPh sb="11" eb="12">
      <t>オ</t>
    </rPh>
    <rPh sb="19" eb="22">
      <t>ケンタイカイ</t>
    </rPh>
    <rPh sb="22" eb="25">
      <t>モウシコミショ</t>
    </rPh>
    <rPh sb="37" eb="39">
      <t>ショクイン</t>
    </rPh>
    <rPh sb="40" eb="41">
      <t>オ</t>
    </rPh>
    <rPh sb="48" eb="50">
      <t>タイカイ</t>
    </rPh>
    <rPh sb="50" eb="52">
      <t>トウジツ</t>
    </rPh>
    <phoneticPr fontId="3"/>
  </si>
  <si>
    <t>男子
集約表へ</t>
    <rPh sb="0" eb="2">
      <t>ダンシ</t>
    </rPh>
    <rPh sb="3" eb="5">
      <t>シュウヤク</t>
    </rPh>
    <rPh sb="5" eb="6">
      <t>ヒョウ</t>
    </rPh>
    <phoneticPr fontId="3"/>
  </si>
  <si>
    <t>⑧　総合体育大会では、関東大会出場時に必要なチーム紹介文を１２０文字以内で考え記入してください。</t>
    <rPh sb="2" eb="4">
      <t>ソウゴウ</t>
    </rPh>
    <rPh sb="4" eb="6">
      <t>タイイク</t>
    </rPh>
    <rPh sb="6" eb="8">
      <t>タイカイ</t>
    </rPh>
    <rPh sb="11" eb="13">
      <t>カントウ</t>
    </rPh>
    <rPh sb="13" eb="15">
      <t>タイカイ</t>
    </rPh>
    <rPh sb="15" eb="17">
      <t>シュツジョウ</t>
    </rPh>
    <rPh sb="17" eb="18">
      <t>ジ</t>
    </rPh>
    <rPh sb="19" eb="21">
      <t>ヒツヨウ</t>
    </rPh>
    <rPh sb="25" eb="28">
      <t>ショウカイブン</t>
    </rPh>
    <rPh sb="32" eb="34">
      <t>モジ</t>
    </rPh>
    <rPh sb="34" eb="36">
      <t>イナイ</t>
    </rPh>
    <rPh sb="37" eb="38">
      <t>カンガ</t>
    </rPh>
    <rPh sb="39" eb="41">
      <t>キニュウ</t>
    </rPh>
    <phoneticPr fontId="3"/>
  </si>
  <si>
    <t>番号</t>
    <rPh sb="0" eb="2">
      <t>バンゴウ</t>
    </rPh>
    <phoneticPr fontId="3"/>
  </si>
  <si>
    <t>団体ペア番号</t>
    <rPh sb="0" eb="2">
      <t>ダンタイ</t>
    </rPh>
    <rPh sb="4" eb="6">
      <t>バンゴウ</t>
    </rPh>
    <phoneticPr fontId="3"/>
  </si>
  <si>
    <t>地区名</t>
  </si>
  <si>
    <t>ペア１</t>
    <phoneticPr fontId="3"/>
  </si>
  <si>
    <t>ペア２</t>
  </si>
  <si>
    <t>監督名</t>
  </si>
  <si>
    <t>コーチ名</t>
    <rPh sb="3" eb="4">
      <t>メイ</t>
    </rPh>
    <phoneticPr fontId="3"/>
  </si>
  <si>
    <t>名字</t>
    <rPh sb="0" eb="2">
      <t>ミョウジ</t>
    </rPh>
    <phoneticPr fontId="3"/>
  </si>
  <si>
    <t>名前</t>
    <rPh sb="0" eb="2">
      <t>ナマエ</t>
    </rPh>
    <phoneticPr fontId="3"/>
  </si>
  <si>
    <r>
      <t xml:space="preserve">学年
</t>
    </r>
    <r>
      <rPr>
        <sz val="8"/>
        <rFont val="ＭＳ Ｐゴシック"/>
        <family val="3"/>
        <charset val="128"/>
      </rPr>
      <t>（半角数字で）</t>
    </r>
    <rPh sb="0" eb="2">
      <t>ガクネン</t>
    </rPh>
    <rPh sb="4" eb="6">
      <t>ハンカク</t>
    </rPh>
    <rPh sb="6" eb="8">
      <t>スウジ</t>
    </rPh>
    <phoneticPr fontId="3"/>
  </si>
  <si>
    <t>中学校は入れないでください</t>
    <rPh sb="0" eb="3">
      <t>チュウガッコウ</t>
    </rPh>
    <rPh sb="4" eb="5">
      <t>イ</t>
    </rPh>
    <phoneticPr fontId="3"/>
  </si>
  <si>
    <t>名字と名前の間に全角スペースを１つ入れてください。</t>
    <rPh sb="0" eb="2">
      <t>ミョウジ</t>
    </rPh>
    <rPh sb="3" eb="5">
      <t>ナマエ</t>
    </rPh>
    <rPh sb="6" eb="7">
      <t>アイダ</t>
    </rPh>
    <rPh sb="8" eb="10">
      <t>ゼンカク</t>
    </rPh>
    <rPh sb="17" eb="18">
      <t>イ</t>
    </rPh>
    <phoneticPr fontId="3"/>
  </si>
  <si>
    <t>（例）</t>
    <rPh sb="1" eb="2">
      <t>レイ</t>
    </rPh>
    <phoneticPr fontId="3"/>
  </si>
  <si>
    <t>前橋</t>
    <rPh sb="0" eb="2">
      <t>マエバシ</t>
    </rPh>
    <phoneticPr fontId="3"/>
  </si>
  <si>
    <t>安中</t>
    <rPh sb="0" eb="2">
      <t>アンナカ</t>
    </rPh>
    <phoneticPr fontId="3"/>
  </si>
  <si>
    <t>次郎</t>
    <rPh sb="0" eb="2">
      <t>ジロウ</t>
    </rPh>
    <phoneticPr fontId="3"/>
  </si>
  <si>
    <t>高崎</t>
    <rPh sb="0" eb="2">
      <t>タカサキ</t>
    </rPh>
    <phoneticPr fontId="3"/>
  </si>
  <si>
    <t>八郎</t>
    <rPh sb="0" eb="2">
      <t>ハチロウ</t>
    </rPh>
    <phoneticPr fontId="3"/>
  </si>
  <si>
    <t>安中第二</t>
    <rPh sb="0" eb="2">
      <t>アンナカ</t>
    </rPh>
    <rPh sb="2" eb="4">
      <t>ダイニ</t>
    </rPh>
    <phoneticPr fontId="3"/>
  </si>
  <si>
    <t>藤岡　一郎</t>
    <rPh sb="0" eb="2">
      <t>フジオカ</t>
    </rPh>
    <rPh sb="3" eb="5">
      <t>イチロウ</t>
    </rPh>
    <phoneticPr fontId="3"/>
  </si>
  <si>
    <t>渋川　九郎</t>
    <rPh sb="0" eb="2">
      <t>シブカワ</t>
    </rPh>
    <rPh sb="3" eb="5">
      <t>クロウ</t>
    </rPh>
    <phoneticPr fontId="3"/>
  </si>
  <si>
    <t>伊勢崎　太郎</t>
    <rPh sb="0" eb="3">
      <t>イセサキ</t>
    </rPh>
    <rPh sb="4" eb="6">
      <t>タロウ</t>
    </rPh>
    <phoneticPr fontId="3"/>
  </si>
  <si>
    <t>中学校名・監督名・コーチ名入力欄：ペアを入れると自動的に横に中学校名等が入ります→</t>
    <rPh sb="0" eb="3">
      <t>チュウガッコウ</t>
    </rPh>
    <rPh sb="3" eb="4">
      <t>メイ</t>
    </rPh>
    <rPh sb="5" eb="7">
      <t>カントク</t>
    </rPh>
    <rPh sb="7" eb="8">
      <t>メイ</t>
    </rPh>
    <rPh sb="12" eb="13">
      <t>メイ</t>
    </rPh>
    <rPh sb="13" eb="16">
      <t>ニュウリョクラン</t>
    </rPh>
    <rPh sb="20" eb="21">
      <t>イ</t>
    </rPh>
    <rPh sb="24" eb="27">
      <t>ジドウテキ</t>
    </rPh>
    <rPh sb="28" eb="29">
      <t>ヨコ</t>
    </rPh>
    <rPh sb="30" eb="33">
      <t>チュウガッコウ</t>
    </rPh>
    <rPh sb="33" eb="35">
      <t>メイナド</t>
    </rPh>
    <rPh sb="36" eb="37">
      <t>ハイ</t>
    </rPh>
    <phoneticPr fontId="3"/>
  </si>
  <si>
    <t>団体１ペア</t>
    <rPh sb="0" eb="2">
      <t>ダンタイ</t>
    </rPh>
    <phoneticPr fontId="3"/>
  </si>
  <si>
    <t>団体２ペア</t>
    <rPh sb="0" eb="2">
      <t>ダンタイ</t>
    </rPh>
    <phoneticPr fontId="3"/>
  </si>
  <si>
    <t>団体３ペア</t>
    <rPh sb="0" eb="2">
      <t>ダンタイ</t>
    </rPh>
    <phoneticPr fontId="3"/>
  </si>
  <si>
    <t>団体４ペア</t>
    <rPh sb="0" eb="2">
      <t>ダンタイ</t>
    </rPh>
    <phoneticPr fontId="3"/>
  </si>
  <si>
    <t>関東大会出場チーム紹介文（総合体育大会のみ）　１２０文字以内</t>
    <rPh sb="0" eb="2">
      <t>カントウ</t>
    </rPh>
    <rPh sb="2" eb="4">
      <t>タイカイ</t>
    </rPh>
    <rPh sb="4" eb="6">
      <t>シュツジョウ</t>
    </rPh>
    <rPh sb="9" eb="12">
      <t>ショウカイブン</t>
    </rPh>
    <rPh sb="13" eb="15">
      <t>ソウゴウ</t>
    </rPh>
    <rPh sb="15" eb="17">
      <t>タイイク</t>
    </rPh>
    <rPh sb="17" eb="19">
      <t>タイカイ</t>
    </rPh>
    <rPh sb="26" eb="28">
      <t>モジ</t>
    </rPh>
    <rPh sb="28" eb="30">
      <t>イナイ</t>
    </rPh>
    <phoneticPr fontId="3"/>
  </si>
  <si>
    <t>女子団体
県大会
申込書
へ</t>
    <rPh sb="0" eb="2">
      <t>ジョシ</t>
    </rPh>
    <rPh sb="2" eb="4">
      <t>ダンタイ</t>
    </rPh>
    <rPh sb="5" eb="8">
      <t>ケンタイカイ</t>
    </rPh>
    <rPh sb="9" eb="12">
      <t>モウシコミショ</t>
    </rPh>
    <phoneticPr fontId="3"/>
  </si>
  <si>
    <t>女子個人
入力
シートへ</t>
    <rPh sb="0" eb="2">
      <t>ジョシ</t>
    </rPh>
    <rPh sb="2" eb="4">
      <t>コジン</t>
    </rPh>
    <rPh sb="5" eb="7">
      <t>ニュウリョク</t>
    </rPh>
    <phoneticPr fontId="3"/>
  </si>
  <si>
    <t>女子
集約表へ</t>
    <rPh sb="0" eb="2">
      <t>ジョシ</t>
    </rPh>
    <rPh sb="3" eb="5">
      <t>シュウヤク</t>
    </rPh>
    <rPh sb="5" eb="6">
      <t>ヒョウ</t>
    </rPh>
    <phoneticPr fontId="3"/>
  </si>
  <si>
    <t>個人男子県大会
申込書
へ</t>
    <rPh sb="0" eb="2">
      <t>コジン</t>
    </rPh>
    <rPh sb="2" eb="4">
      <t>ダンシ</t>
    </rPh>
    <rPh sb="4" eb="7">
      <t>ケンタイカイ</t>
    </rPh>
    <rPh sb="8" eb="11">
      <t>モウシコミショ</t>
    </rPh>
    <phoneticPr fontId="3"/>
  </si>
  <si>
    <t>③　ペアの名前は、名字と名前を別々に入力してください。また、前後には半角や全角でのスペースを入れないでください。
     くれぐれも間違いがないようにお願いします。</t>
    <rPh sb="5" eb="7">
      <t>ナマエ</t>
    </rPh>
    <rPh sb="9" eb="11">
      <t>ミョウジ</t>
    </rPh>
    <rPh sb="12" eb="14">
      <t>ナマエ</t>
    </rPh>
    <rPh sb="15" eb="17">
      <t>ベツベツ</t>
    </rPh>
    <rPh sb="18" eb="20">
      <t>ニュウリョク</t>
    </rPh>
    <rPh sb="30" eb="32">
      <t>ゼンゴ</t>
    </rPh>
    <rPh sb="34" eb="36">
      <t>ハンカク</t>
    </rPh>
    <rPh sb="37" eb="39">
      <t>ゼンカク</t>
    </rPh>
    <rPh sb="46" eb="47">
      <t>イ</t>
    </rPh>
    <rPh sb="67" eb="69">
      <t>マチガ</t>
    </rPh>
    <rPh sb="77" eb="78">
      <t>ネガ</t>
    </rPh>
    <phoneticPr fontId="3"/>
  </si>
  <si>
    <t>男子団体シートへ</t>
    <rPh sb="0" eb="2">
      <t>ダンシ</t>
    </rPh>
    <rPh sb="2" eb="4">
      <t>ダンタイ</t>
    </rPh>
    <phoneticPr fontId="3"/>
  </si>
  <si>
    <t>④　学年は半角数字で入力してください。</t>
    <rPh sb="2" eb="4">
      <t>ガクネン</t>
    </rPh>
    <rPh sb="5" eb="7">
      <t>ハンカク</t>
    </rPh>
    <rPh sb="7" eb="9">
      <t>スウジ</t>
    </rPh>
    <rPh sb="10" eb="12">
      <t>ニュウリョク</t>
    </rPh>
    <phoneticPr fontId="3"/>
  </si>
  <si>
    <t>⑧　団体・個人の入力が終わりましたら、県大会申込書をプリントアウトをして、職印を押していただき、大会当日、受付に提出してください。</t>
    <rPh sb="2" eb="4">
      <t>ダンタイ</t>
    </rPh>
    <rPh sb="5" eb="7">
      <t>コジン</t>
    </rPh>
    <rPh sb="8" eb="10">
      <t>ニュウリョク</t>
    </rPh>
    <rPh sb="11" eb="12">
      <t>オ</t>
    </rPh>
    <rPh sb="19" eb="22">
      <t>ケンタイカイ</t>
    </rPh>
    <rPh sb="22" eb="25">
      <t>モウシコミショ</t>
    </rPh>
    <rPh sb="37" eb="39">
      <t>ショクイン</t>
    </rPh>
    <rPh sb="40" eb="41">
      <t>オ</t>
    </rPh>
    <rPh sb="48" eb="50">
      <t>タイカイ</t>
    </rPh>
    <rPh sb="50" eb="52">
      <t>トウジツ</t>
    </rPh>
    <phoneticPr fontId="3"/>
  </si>
  <si>
    <t>前橋</t>
    <phoneticPr fontId="3"/>
  </si>
  <si>
    <t>推薦</t>
    <rPh sb="0" eb="2">
      <t>スイセン</t>
    </rPh>
    <phoneticPr fontId="3"/>
  </si>
  <si>
    <t>高崎</t>
    <phoneticPr fontId="3"/>
  </si>
  <si>
    <t>推薦１</t>
    <rPh sb="0" eb="2">
      <t>スイセン</t>
    </rPh>
    <phoneticPr fontId="3"/>
  </si>
  <si>
    <t>郡市順位または”推薦１”などを入力してください。</t>
    <rPh sb="0" eb="2">
      <t>グンシ</t>
    </rPh>
    <rPh sb="2" eb="4">
      <t>ジュンイ</t>
    </rPh>
    <rPh sb="8" eb="10">
      <t>スイセン</t>
    </rPh>
    <rPh sb="15" eb="17">
      <t>ニュウリョク</t>
    </rPh>
    <phoneticPr fontId="3"/>
  </si>
  <si>
    <t>推薦２</t>
    <rPh sb="0" eb="2">
      <t>スイセン</t>
    </rPh>
    <phoneticPr fontId="3"/>
  </si>
  <si>
    <t>伊勢崎佐波</t>
    <phoneticPr fontId="3"/>
  </si>
  <si>
    <t>推薦３</t>
    <rPh sb="0" eb="2">
      <t>スイセン</t>
    </rPh>
    <phoneticPr fontId="3"/>
  </si>
  <si>
    <t>中学校名・監督名・コーチ名入力欄：ペアを入れると自動的に横に中学校名等が入ります。→</t>
    <rPh sb="0" eb="3">
      <t>チュウガッコウ</t>
    </rPh>
    <rPh sb="3" eb="4">
      <t>メイ</t>
    </rPh>
    <rPh sb="5" eb="7">
      <t>カントク</t>
    </rPh>
    <rPh sb="7" eb="8">
      <t>メイ</t>
    </rPh>
    <rPh sb="12" eb="13">
      <t>メイ</t>
    </rPh>
    <rPh sb="13" eb="16">
      <t>ニュウリョクラン</t>
    </rPh>
    <rPh sb="20" eb="21">
      <t>イ</t>
    </rPh>
    <rPh sb="24" eb="27">
      <t>ジドウテキ</t>
    </rPh>
    <rPh sb="28" eb="29">
      <t>ヨコ</t>
    </rPh>
    <rPh sb="30" eb="33">
      <t>チュウガッコウ</t>
    </rPh>
    <rPh sb="33" eb="35">
      <t>メイナド</t>
    </rPh>
    <rPh sb="36" eb="37">
      <t>ハイ</t>
    </rPh>
    <phoneticPr fontId="3"/>
  </si>
  <si>
    <t>太田</t>
    <phoneticPr fontId="3"/>
  </si>
  <si>
    <t>沼田</t>
    <phoneticPr fontId="3"/>
  </si>
  <si>
    <t>館林</t>
    <phoneticPr fontId="3"/>
  </si>
  <si>
    <t>渋川北群</t>
    <rPh sb="0" eb="2">
      <t>シブカワ</t>
    </rPh>
    <rPh sb="2" eb="4">
      <t>ホクグン</t>
    </rPh>
    <phoneticPr fontId="3"/>
  </si>
  <si>
    <t>藤岡多野</t>
    <phoneticPr fontId="3"/>
  </si>
  <si>
    <t>富岡甘楽</t>
    <phoneticPr fontId="3"/>
  </si>
  <si>
    <t>安中</t>
    <phoneticPr fontId="3"/>
  </si>
  <si>
    <t>吾妻</t>
    <rPh sb="0" eb="2">
      <t>アガツマ</t>
    </rPh>
    <phoneticPr fontId="3"/>
  </si>
  <si>
    <t>推薦1</t>
    <rPh sb="0" eb="2">
      <t>スイセン</t>
    </rPh>
    <phoneticPr fontId="3"/>
  </si>
  <si>
    <t>利根</t>
    <rPh sb="0" eb="2">
      <t>トネ</t>
    </rPh>
    <phoneticPr fontId="3"/>
  </si>
  <si>
    <t>邑楽</t>
    <rPh sb="0" eb="2">
      <t>オウラ</t>
    </rPh>
    <phoneticPr fontId="3"/>
  </si>
  <si>
    <t>１位</t>
    <phoneticPr fontId="3"/>
  </si>
  <si>
    <t>２位</t>
  </si>
  <si>
    <t>３位</t>
  </si>
  <si>
    <t>４位</t>
  </si>
  <si>
    <t>県大会
女子
申込書
へ</t>
    <rPh sb="0" eb="3">
      <t>ケンタイカイ</t>
    </rPh>
    <rPh sb="4" eb="6">
      <t>ジョシ</t>
    </rPh>
    <rPh sb="7" eb="10">
      <t>モウシコミショ</t>
    </rPh>
    <phoneticPr fontId="3"/>
  </si>
  <si>
    <t>女子団体シートへ</t>
    <rPh sb="0" eb="2">
      <t>ジョシ</t>
    </rPh>
    <rPh sb="2" eb="4">
      <t>ダンタイ</t>
    </rPh>
    <phoneticPr fontId="3"/>
  </si>
  <si>
    <t>男子個人シートへ</t>
    <rPh sb="0" eb="2">
      <t>ダンシ</t>
    </rPh>
    <rPh sb="2" eb="4">
      <t>コジン</t>
    </rPh>
    <phoneticPr fontId="3"/>
  </si>
  <si>
    <t>※個人は、団体の下にあります。コピーをしてペースト時には、右クリック→形式を選択して貼り付け→値で貼り付けてください。</t>
    <rPh sb="1" eb="3">
      <t>コジン</t>
    </rPh>
    <rPh sb="5" eb="7">
      <t>ダンタイ</t>
    </rPh>
    <rPh sb="8" eb="9">
      <t>シタ</t>
    </rPh>
    <rPh sb="25" eb="26">
      <t>ジ</t>
    </rPh>
    <rPh sb="29" eb="30">
      <t>ミギ</t>
    </rPh>
    <rPh sb="35" eb="37">
      <t>ケイシキ</t>
    </rPh>
    <rPh sb="38" eb="40">
      <t>センタク</t>
    </rPh>
    <rPh sb="42" eb="43">
      <t>ハ</t>
    </rPh>
    <rPh sb="44" eb="45">
      <t>ツ</t>
    </rPh>
    <rPh sb="47" eb="48">
      <t>アタイ</t>
    </rPh>
    <rPh sb="49" eb="50">
      <t>ハ</t>
    </rPh>
    <rPh sb="51" eb="52">
      <t>ツ</t>
    </rPh>
    <phoneticPr fontId="3"/>
  </si>
  <si>
    <t>第1代表</t>
    <rPh sb="0" eb="1">
      <t>ダイ</t>
    </rPh>
    <rPh sb="2" eb="4">
      <t>ダイヒョウ</t>
    </rPh>
    <phoneticPr fontId="3"/>
  </si>
  <si>
    <t>第2代表</t>
    <rPh sb="0" eb="1">
      <t>ダイ</t>
    </rPh>
    <rPh sb="2" eb="4">
      <t>ダイヒョウ</t>
    </rPh>
    <phoneticPr fontId="3"/>
  </si>
  <si>
    <t>第3代表</t>
    <rPh sb="0" eb="1">
      <t>ダイ</t>
    </rPh>
    <rPh sb="2" eb="4">
      <t>ダイヒョウ</t>
    </rPh>
    <phoneticPr fontId="3"/>
  </si>
  <si>
    <t>第4代表</t>
    <rPh sb="0" eb="1">
      <t>ダイ</t>
    </rPh>
    <rPh sb="2" eb="4">
      <t>ダイヒョウ</t>
    </rPh>
    <phoneticPr fontId="3"/>
  </si>
  <si>
    <t>第5代表</t>
    <rPh sb="0" eb="1">
      <t>ダイ</t>
    </rPh>
    <rPh sb="2" eb="4">
      <t>ダイヒョウ</t>
    </rPh>
    <phoneticPr fontId="3"/>
  </si>
  <si>
    <t>第6代表</t>
    <rPh sb="0" eb="1">
      <t>ダイ</t>
    </rPh>
    <rPh sb="2" eb="4">
      <t>ダイヒョウ</t>
    </rPh>
    <phoneticPr fontId="3"/>
  </si>
  <si>
    <t>女子団体シートへ</t>
    <rPh sb="2" eb="4">
      <t>ダンタイ</t>
    </rPh>
    <phoneticPr fontId="3"/>
  </si>
  <si>
    <t>女子個人シートへ</t>
    <rPh sb="2" eb="4">
      <t>コジン</t>
    </rPh>
    <phoneticPr fontId="3"/>
  </si>
  <si>
    <t>通し番号</t>
    <rPh sb="0" eb="1">
      <t>トオ</t>
    </rPh>
    <rPh sb="2" eb="4">
      <t>バンゴウ</t>
    </rPh>
    <phoneticPr fontId="3"/>
  </si>
  <si>
    <t>学校番号</t>
    <rPh sb="0" eb="2">
      <t>ガッコウ</t>
    </rPh>
    <rPh sb="2" eb="4">
      <t>バンゴウ</t>
    </rPh>
    <phoneticPr fontId="3"/>
  </si>
  <si>
    <t>郡市名</t>
    <rPh sb="0" eb="1">
      <t>グン</t>
    </rPh>
    <rPh sb="1" eb="3">
      <t>シメイ</t>
    </rPh>
    <phoneticPr fontId="3"/>
  </si>
  <si>
    <t>学校名</t>
    <rPh sb="0" eb="3">
      <t>ガッコウメイ</t>
    </rPh>
    <phoneticPr fontId="3"/>
  </si>
  <si>
    <t>団体用標記</t>
    <rPh sb="0" eb="2">
      <t>ダンタイ</t>
    </rPh>
    <rPh sb="2" eb="3">
      <t>ヨウ</t>
    </rPh>
    <rPh sb="3" eb="5">
      <t>ヒョウキ</t>
    </rPh>
    <phoneticPr fontId="3"/>
  </si>
  <si>
    <t>個人用標記</t>
    <rPh sb="0" eb="3">
      <t>コジンヨウ</t>
    </rPh>
    <rPh sb="3" eb="5">
      <t>ヒョウキ</t>
    </rPh>
    <phoneticPr fontId="3"/>
  </si>
  <si>
    <t>電話番号</t>
    <rPh sb="0" eb="2">
      <t>デンワ</t>
    </rPh>
    <rPh sb="2" eb="4">
      <t>バンゴウ</t>
    </rPh>
    <phoneticPr fontId="3"/>
  </si>
  <si>
    <t>FAX番号</t>
    <rPh sb="3" eb="5">
      <t>バンゴウ</t>
    </rPh>
    <phoneticPr fontId="3"/>
  </si>
  <si>
    <t>前橋市立第一中学校</t>
  </si>
  <si>
    <t>前橋第一</t>
    <rPh sb="0" eb="2">
      <t>マエバシ</t>
    </rPh>
    <rPh sb="2" eb="4">
      <t>ダイイチ</t>
    </rPh>
    <phoneticPr fontId="3"/>
  </si>
  <si>
    <t>027-224-7731</t>
  </si>
  <si>
    <t>027-224-7730</t>
  </si>
  <si>
    <t>みずき</t>
  </si>
  <si>
    <t>前橋第三</t>
    <rPh sb="0" eb="2">
      <t>マエバシ</t>
    </rPh>
    <rPh sb="2" eb="4">
      <t>ダイゾウ</t>
    </rPh>
    <phoneticPr fontId="3"/>
  </si>
  <si>
    <t>前橋第五</t>
    <rPh sb="0" eb="2">
      <t>マエバシ</t>
    </rPh>
    <rPh sb="2" eb="4">
      <t>ダイゴ</t>
    </rPh>
    <phoneticPr fontId="3"/>
  </si>
  <si>
    <t>前橋第六</t>
    <rPh sb="0" eb="2">
      <t>マエバシ</t>
    </rPh>
    <rPh sb="2" eb="4">
      <t>ダイロク</t>
    </rPh>
    <phoneticPr fontId="3"/>
  </si>
  <si>
    <t>前橋第七</t>
    <rPh sb="0" eb="2">
      <t>マエバシ</t>
    </rPh>
    <rPh sb="2" eb="3">
      <t>ダイ</t>
    </rPh>
    <rPh sb="3" eb="4">
      <t>シチ</t>
    </rPh>
    <phoneticPr fontId="3"/>
  </si>
  <si>
    <t>桂萱</t>
  </si>
  <si>
    <t>芳賀</t>
  </si>
  <si>
    <t>元総社</t>
  </si>
  <si>
    <t>前橋東</t>
    <rPh sb="0" eb="2">
      <t>マエバシ</t>
    </rPh>
    <phoneticPr fontId="3"/>
  </si>
  <si>
    <t>南橘</t>
  </si>
  <si>
    <t>木瀬</t>
  </si>
  <si>
    <t>荒砥</t>
  </si>
  <si>
    <t>鎌倉</t>
  </si>
  <si>
    <t>箱田</t>
  </si>
  <si>
    <t>群馬大学附属</t>
  </si>
  <si>
    <t>共愛</t>
  </si>
  <si>
    <t>大胡</t>
  </si>
  <si>
    <t>宮城</t>
  </si>
  <si>
    <t>粕川</t>
  </si>
  <si>
    <t>富士見</t>
  </si>
  <si>
    <t>前橋市立みずき中学校</t>
    <phoneticPr fontId="3"/>
  </si>
  <si>
    <t>みずき</t>
    <phoneticPr fontId="3"/>
  </si>
  <si>
    <t>027-231-3575</t>
  </si>
  <si>
    <t>027-231-3729</t>
  </si>
  <si>
    <t>高崎第一</t>
    <rPh sb="0" eb="2">
      <t>タカサキ</t>
    </rPh>
    <phoneticPr fontId="3"/>
  </si>
  <si>
    <t>高松</t>
  </si>
  <si>
    <t>並榎</t>
  </si>
  <si>
    <t>豊岡</t>
  </si>
  <si>
    <t>中尾</t>
  </si>
  <si>
    <t>長野郷</t>
  </si>
  <si>
    <t>大類</t>
  </si>
  <si>
    <t>塚沢</t>
  </si>
  <si>
    <t>片岡</t>
  </si>
  <si>
    <t>佐野</t>
  </si>
  <si>
    <t>南八幡</t>
  </si>
  <si>
    <t>倉賀野</t>
  </si>
  <si>
    <t>高南</t>
  </si>
  <si>
    <t>寺尾</t>
  </si>
  <si>
    <t>八幡</t>
  </si>
  <si>
    <t>矢中</t>
  </si>
  <si>
    <t>倉渕</t>
  </si>
  <si>
    <t>箕郷</t>
  </si>
  <si>
    <t>群馬中央</t>
    <rPh sb="0" eb="2">
      <t>グンマ</t>
    </rPh>
    <rPh sb="2" eb="4">
      <t>チュウオウ</t>
    </rPh>
    <phoneticPr fontId="3"/>
  </si>
  <si>
    <t>群馬南</t>
    <rPh sb="0" eb="2">
      <t>グンマ</t>
    </rPh>
    <rPh sb="2" eb="3">
      <t>ミナミ</t>
    </rPh>
    <phoneticPr fontId="3"/>
  </si>
  <si>
    <t>新町</t>
  </si>
  <si>
    <t>榛名</t>
  </si>
  <si>
    <t>吉井中央</t>
  </si>
  <si>
    <t>入野</t>
  </si>
  <si>
    <t>吉井西</t>
  </si>
  <si>
    <t>前橋市立第三中学校</t>
  </si>
  <si>
    <t>027-231-1405</t>
  </si>
  <si>
    <t>027-231-1408</t>
  </si>
  <si>
    <t>清流</t>
  </si>
  <si>
    <t>桐生中央</t>
    <rPh sb="0" eb="2">
      <t>キリュウ</t>
    </rPh>
    <rPh sb="2" eb="4">
      <t>チュウオウ</t>
    </rPh>
    <phoneticPr fontId="3"/>
  </si>
  <si>
    <t>境野</t>
  </si>
  <si>
    <t>梅田</t>
  </si>
  <si>
    <t>相生</t>
  </si>
  <si>
    <t>川内</t>
  </si>
  <si>
    <t>桜木</t>
  </si>
  <si>
    <t>新里</t>
  </si>
  <si>
    <t>黒保根</t>
  </si>
  <si>
    <t>大間々</t>
  </si>
  <si>
    <t>大間々東</t>
  </si>
  <si>
    <t>みどり東</t>
  </si>
  <si>
    <t>笠懸</t>
  </si>
  <si>
    <t>笠懸南</t>
  </si>
  <si>
    <t>前橋市立第五中学校</t>
  </si>
  <si>
    <t>027-221-5975</t>
  </si>
  <si>
    <t>027-221-5851</t>
  </si>
  <si>
    <t>伊勢崎第一</t>
    <rPh sb="0" eb="3">
      <t>イセサキ</t>
    </rPh>
    <rPh sb="3" eb="5">
      <t>ダイイチ</t>
    </rPh>
    <phoneticPr fontId="3"/>
  </si>
  <si>
    <t>伊勢崎第二</t>
    <rPh sb="0" eb="3">
      <t>イセサキ</t>
    </rPh>
    <rPh sb="3" eb="5">
      <t>ダイニ</t>
    </rPh>
    <phoneticPr fontId="3"/>
  </si>
  <si>
    <t>伊勢崎第三</t>
    <rPh sb="0" eb="3">
      <t>イセサキ</t>
    </rPh>
    <rPh sb="3" eb="5">
      <t>ダイゾウ</t>
    </rPh>
    <phoneticPr fontId="3"/>
  </si>
  <si>
    <t>伊勢崎第四</t>
    <rPh sb="0" eb="3">
      <t>イセサキ</t>
    </rPh>
    <rPh sb="3" eb="5">
      <t>ダイシ</t>
    </rPh>
    <phoneticPr fontId="3"/>
  </si>
  <si>
    <t>殖蓮</t>
  </si>
  <si>
    <t>宮郷</t>
  </si>
  <si>
    <t>赤堀</t>
  </si>
  <si>
    <t>伊勢崎あずま</t>
    <rPh sb="0" eb="3">
      <t>イセサキ</t>
    </rPh>
    <phoneticPr fontId="3"/>
  </si>
  <si>
    <t>境北</t>
  </si>
  <si>
    <t>境西</t>
  </si>
  <si>
    <t>境南</t>
  </si>
  <si>
    <t>玉村</t>
  </si>
  <si>
    <t>玉村南</t>
    <rPh sb="0" eb="2">
      <t>タマムラ</t>
    </rPh>
    <rPh sb="2" eb="3">
      <t>ミナミ</t>
    </rPh>
    <phoneticPr fontId="3"/>
  </si>
  <si>
    <t>四ツ葉学園</t>
  </si>
  <si>
    <t>前橋市立第六中学校</t>
  </si>
  <si>
    <t>027-251-6661</t>
  </si>
  <si>
    <t>027-251-6674</t>
  </si>
  <si>
    <t>太田</t>
    <rPh sb="0" eb="2">
      <t>オオタ</t>
    </rPh>
    <phoneticPr fontId="3"/>
  </si>
  <si>
    <t>北の杜</t>
    <rPh sb="0" eb="1">
      <t>キタ</t>
    </rPh>
    <rPh sb="2" eb="3">
      <t>モリ</t>
    </rPh>
    <phoneticPr fontId="3"/>
  </si>
  <si>
    <t>太田東</t>
    <rPh sb="0" eb="3">
      <t>オオタヒガシ</t>
    </rPh>
    <phoneticPr fontId="3"/>
  </si>
  <si>
    <t>太田南</t>
    <rPh sb="0" eb="2">
      <t>オオタ</t>
    </rPh>
    <rPh sb="2" eb="3">
      <t>ミナミ</t>
    </rPh>
    <phoneticPr fontId="3"/>
  </si>
  <si>
    <t>太田西</t>
    <rPh sb="0" eb="3">
      <t>オオタニシ</t>
    </rPh>
    <phoneticPr fontId="3"/>
  </si>
  <si>
    <t>休泊</t>
  </si>
  <si>
    <t>強戸</t>
  </si>
  <si>
    <t>宝泉</t>
  </si>
  <si>
    <t>毛里田</t>
  </si>
  <si>
    <t>城西</t>
  </si>
  <si>
    <t>城東</t>
  </si>
  <si>
    <t>旭</t>
  </si>
  <si>
    <t>尾島</t>
  </si>
  <si>
    <t>木崎</t>
  </si>
  <si>
    <t>生品</t>
  </si>
  <si>
    <t>綿打</t>
  </si>
  <si>
    <t>藪塚本町</t>
  </si>
  <si>
    <t>GKA</t>
    <phoneticPr fontId="3"/>
  </si>
  <si>
    <t>前橋市立第七中学校</t>
  </si>
  <si>
    <t>027-265-0946</t>
  </si>
  <si>
    <t>027-265-0813</t>
  </si>
  <si>
    <t>沼田</t>
  </si>
  <si>
    <t>沼田南</t>
  </si>
  <si>
    <t>沼田西</t>
  </si>
  <si>
    <t>池田</t>
  </si>
  <si>
    <t>薄根</t>
  </si>
  <si>
    <t>白沢</t>
  </si>
  <si>
    <t>利根</t>
  </si>
  <si>
    <t>多那</t>
    <phoneticPr fontId="3"/>
  </si>
  <si>
    <t>前橋市立桂萱中学校</t>
  </si>
  <si>
    <t>027-231-3066</t>
  </si>
  <si>
    <t>027-231-3096</t>
  </si>
  <si>
    <t>館林第一</t>
  </si>
  <si>
    <t>館林第二</t>
  </si>
  <si>
    <t>館林第三</t>
  </si>
  <si>
    <t>館林第四</t>
  </si>
  <si>
    <t>多々良</t>
  </si>
  <si>
    <t>前橋市立芳賀中学校</t>
  </si>
  <si>
    <t>027-269-5829</t>
  </si>
  <si>
    <t>027-269-5819</t>
  </si>
  <si>
    <t>渋川</t>
  </si>
  <si>
    <t>金島</t>
  </si>
  <si>
    <t>古巻</t>
  </si>
  <si>
    <t>渋川北</t>
  </si>
  <si>
    <t>北橘</t>
  </si>
  <si>
    <t>赤城南</t>
  </si>
  <si>
    <t>赤城北</t>
  </si>
  <si>
    <t>子持</t>
  </si>
  <si>
    <t>伊香保</t>
    <rPh sb="0" eb="3">
      <t>イカホ</t>
    </rPh>
    <phoneticPr fontId="3"/>
  </si>
  <si>
    <t>榛東</t>
    <rPh sb="0" eb="2">
      <t>シントウ</t>
    </rPh>
    <phoneticPr fontId="3"/>
  </si>
  <si>
    <t>吉岡</t>
    <rPh sb="0" eb="2">
      <t>ヨシオカ</t>
    </rPh>
    <phoneticPr fontId="3"/>
  </si>
  <si>
    <t>前橋市立元総社中学校</t>
  </si>
  <si>
    <t>027-253-5481</t>
  </si>
  <si>
    <t>027-253-5492</t>
  </si>
  <si>
    <t>藤岡北</t>
  </si>
  <si>
    <t>藤岡東</t>
  </si>
  <si>
    <t>藤岡西</t>
  </si>
  <si>
    <t>小野</t>
  </si>
  <si>
    <t>鬼石</t>
  </si>
  <si>
    <t>中里</t>
  </si>
  <si>
    <t>前橋市立東中学校</t>
  </si>
  <si>
    <t>027-251-5491</t>
  </si>
  <si>
    <t>027-251-5497</t>
  </si>
  <si>
    <t>富岡</t>
    <phoneticPr fontId="3"/>
  </si>
  <si>
    <t>富岡東</t>
  </si>
  <si>
    <t>富岡西</t>
  </si>
  <si>
    <t>富岡北</t>
  </si>
  <si>
    <t>富岡南</t>
  </si>
  <si>
    <t>甘楽</t>
    <rPh sb="0" eb="2">
      <t>カンラ</t>
    </rPh>
    <phoneticPr fontId="3"/>
  </si>
  <si>
    <t>下仁田</t>
    <rPh sb="0" eb="3">
      <t>シモニタ</t>
    </rPh>
    <phoneticPr fontId="3"/>
  </si>
  <si>
    <t>南牧</t>
    <rPh sb="0" eb="2">
      <t>ナンモク</t>
    </rPh>
    <phoneticPr fontId="3"/>
  </si>
  <si>
    <t>前橋市立南橘中学校</t>
  </si>
  <si>
    <t>027-231-5351</t>
  </si>
  <si>
    <t>027-231-5359</t>
  </si>
  <si>
    <t>安中第一</t>
    <rPh sb="2" eb="3">
      <t>ダイ</t>
    </rPh>
    <phoneticPr fontId="3"/>
  </si>
  <si>
    <t>安中第二</t>
    <rPh sb="2" eb="3">
      <t>ダイ</t>
    </rPh>
    <phoneticPr fontId="3"/>
  </si>
  <si>
    <t>新島学園</t>
  </si>
  <si>
    <t>前橋市立木瀬中学校</t>
  </si>
  <si>
    <t>027-266-0069</t>
  </si>
  <si>
    <t>027-266-0094</t>
  </si>
  <si>
    <t>中之条</t>
  </si>
  <si>
    <t>中之条西</t>
  </si>
  <si>
    <t>東吾妻</t>
    <rPh sb="0" eb="1">
      <t>ヒガシ</t>
    </rPh>
    <phoneticPr fontId="3"/>
  </si>
  <si>
    <t>嬬恋</t>
  </si>
  <si>
    <t>草津</t>
  </si>
  <si>
    <t>高山</t>
  </si>
  <si>
    <t>前橋市立荒砥中学校</t>
  </si>
  <si>
    <t>027-268-2004</t>
  </si>
  <si>
    <t>027-268-2139</t>
  </si>
  <si>
    <t>片品</t>
    <phoneticPr fontId="3"/>
  </si>
  <si>
    <t>川場</t>
    <phoneticPr fontId="3"/>
  </si>
  <si>
    <t>昭和</t>
    <phoneticPr fontId="3"/>
  </si>
  <si>
    <t>前橋市立明桜中学校</t>
    <rPh sb="4" eb="5">
      <t>アカ</t>
    </rPh>
    <rPh sb="5" eb="6">
      <t>サクラ</t>
    </rPh>
    <phoneticPr fontId="3"/>
  </si>
  <si>
    <t>027-265-1941</t>
  </si>
  <si>
    <t>027-265-1944</t>
  </si>
  <si>
    <t>板倉</t>
  </si>
  <si>
    <t>明和</t>
  </si>
  <si>
    <t>千代田</t>
  </si>
  <si>
    <t>大泉南</t>
  </si>
  <si>
    <t>大泉北</t>
  </si>
  <si>
    <t>大泉西</t>
  </si>
  <si>
    <t>邑楽</t>
  </si>
  <si>
    <t>邑楽南</t>
  </si>
  <si>
    <t>前橋市立鎌倉中学校</t>
  </si>
  <si>
    <t>027-234-5757</t>
  </si>
  <si>
    <t>027-234-5841</t>
  </si>
  <si>
    <t>前橋市立箱田中学校</t>
  </si>
  <si>
    <t>027-252-5711</t>
  </si>
  <si>
    <t>群馬大学教育学部附属中学校</t>
    <rPh sb="4" eb="6">
      <t>キョウイク</t>
    </rPh>
    <rPh sb="6" eb="8">
      <t>ガクブ</t>
    </rPh>
    <phoneticPr fontId="3"/>
  </si>
  <si>
    <t>群大附属</t>
    <phoneticPr fontId="3"/>
  </si>
  <si>
    <t>027-231-4651</t>
  </si>
  <si>
    <t>027-231-3164</t>
  </si>
  <si>
    <t>共愛中学校</t>
  </si>
  <si>
    <t>027-267-1000</t>
  </si>
  <si>
    <t>027-267-1001</t>
  </si>
  <si>
    <t>前橋市立大胡中学校</t>
  </si>
  <si>
    <t>027-283-2004</t>
  </si>
  <si>
    <t>027-283-2115</t>
  </si>
  <si>
    <t>前橋市立宮城中学校</t>
  </si>
  <si>
    <t>027-283-2326</t>
  </si>
  <si>
    <t>027-283-1862</t>
  </si>
  <si>
    <t>前橋市立粕川中学校</t>
  </si>
  <si>
    <t>027-285-2027</t>
  </si>
  <si>
    <t>027-230-6067</t>
  </si>
  <si>
    <t>前橋市立富士見中学校</t>
  </si>
  <si>
    <t>027-288-2620</t>
  </si>
  <si>
    <t>027-288-2621</t>
  </si>
  <si>
    <t>高崎市立第一中学校</t>
  </si>
  <si>
    <t>027-322-5395</t>
  </si>
  <si>
    <t>027-328-2267</t>
  </si>
  <si>
    <t>高崎市立高松中学校</t>
  </si>
  <si>
    <t>027-322-3853</t>
  </si>
  <si>
    <t>027-328-2269</t>
  </si>
  <si>
    <t>高崎市立並榎中学校</t>
  </si>
  <si>
    <t>027-361-8419</t>
  </si>
  <si>
    <t>027-364-0884</t>
  </si>
  <si>
    <t>高崎市立豊岡中学校</t>
  </si>
  <si>
    <t>027-322-2215</t>
  </si>
  <si>
    <t>027-328-2279</t>
  </si>
  <si>
    <t>高崎市立中尾中学校</t>
  </si>
  <si>
    <t>027-361-8810</t>
  </si>
  <si>
    <t>027-364-0895</t>
  </si>
  <si>
    <t>高崎市立長野郷中学校</t>
  </si>
  <si>
    <t>027-343-2902</t>
  </si>
  <si>
    <t>027-344-4333</t>
  </si>
  <si>
    <t>高崎市立大類中学校</t>
  </si>
  <si>
    <t>027-352-3253</t>
  </si>
  <si>
    <t>027-353-1628</t>
  </si>
  <si>
    <t>高崎市立塚沢中学校</t>
  </si>
  <si>
    <t>027-361-8400</t>
  </si>
  <si>
    <t>027-364-0973</t>
  </si>
  <si>
    <t>高崎市立片岡中学校</t>
  </si>
  <si>
    <t>027-322-7485</t>
  </si>
  <si>
    <t>027-328-2274</t>
  </si>
  <si>
    <t>高崎市立佐野中学校</t>
  </si>
  <si>
    <t>027-322-6316</t>
  </si>
  <si>
    <t>027-328-2275</t>
  </si>
  <si>
    <t>高崎市立南八幡中学校</t>
  </si>
  <si>
    <t>027-346-2337</t>
  </si>
  <si>
    <t>027-347-1802</t>
  </si>
  <si>
    <t>高崎市立倉賀野中学校</t>
  </si>
  <si>
    <t>027-346-2308</t>
  </si>
  <si>
    <t>027-347-1823</t>
  </si>
  <si>
    <t>高崎市立高南中学校</t>
  </si>
  <si>
    <t>027-352-2927</t>
  </si>
  <si>
    <t>027-353-1657</t>
  </si>
  <si>
    <t>高崎市立寺尾中学校</t>
  </si>
  <si>
    <t>027-322-8527</t>
  </si>
  <si>
    <t>027-328-2276</t>
  </si>
  <si>
    <t>高崎市立八幡中学校</t>
  </si>
  <si>
    <t>027-343-1222</t>
  </si>
  <si>
    <t>027-344-4334</t>
  </si>
  <si>
    <t>高崎市立矢中中学校</t>
  </si>
  <si>
    <t>027-347-3636</t>
  </si>
  <si>
    <t>027-347-1960</t>
  </si>
  <si>
    <t>高崎市立倉渕中学校</t>
  </si>
  <si>
    <t>027-378-3214</t>
  </si>
  <si>
    <t>027-378-7003</t>
  </si>
  <si>
    <t>高崎市立箕郷中学校</t>
  </si>
  <si>
    <t>027-371-3551</t>
  </si>
  <si>
    <t>027-371-4508</t>
  </si>
  <si>
    <t>高崎市立群馬中央中学校</t>
    <rPh sb="4" eb="6">
      <t>グンマ</t>
    </rPh>
    <phoneticPr fontId="3"/>
  </si>
  <si>
    <t>027-373-2231</t>
  </si>
  <si>
    <t>027-373-2232</t>
  </si>
  <si>
    <t>高崎市立群馬南中学校</t>
    <rPh sb="4" eb="6">
      <t>グンマ</t>
    </rPh>
    <phoneticPr fontId="3"/>
  </si>
  <si>
    <t>027-372-1525</t>
  </si>
  <si>
    <t>027-372-1547</t>
  </si>
  <si>
    <t>高崎市立新町中学校</t>
  </si>
  <si>
    <t>0274-42-0931</t>
  </si>
  <si>
    <t>0274-42-2806</t>
  </si>
  <si>
    <t>高崎市立榛名中学校</t>
  </si>
  <si>
    <t>027-374-1455</t>
  </si>
  <si>
    <t>027-360-8086</t>
  </si>
  <si>
    <t>高崎市立吉井中央中学校</t>
    <rPh sb="0" eb="2">
      <t>タカサキ</t>
    </rPh>
    <rPh sb="2" eb="4">
      <t>シリツ</t>
    </rPh>
    <rPh sb="4" eb="6">
      <t>ヨシイ</t>
    </rPh>
    <phoneticPr fontId="3"/>
  </si>
  <si>
    <t>吉井中央</t>
    <phoneticPr fontId="3"/>
  </si>
  <si>
    <t>027-387-3213</t>
  </si>
  <si>
    <t>027-387-3106</t>
  </si>
  <si>
    <t>高崎市立入野中学校</t>
    <rPh sb="0" eb="2">
      <t>タカサキ</t>
    </rPh>
    <rPh sb="2" eb="4">
      <t>シリツ</t>
    </rPh>
    <phoneticPr fontId="3"/>
  </si>
  <si>
    <t>入野</t>
    <phoneticPr fontId="3"/>
  </si>
  <si>
    <t>027-387-3214</t>
  </si>
  <si>
    <t>027-387-8641</t>
  </si>
  <si>
    <t>高崎市立吉井西中学校</t>
    <rPh sb="0" eb="3">
      <t>タカサキシ</t>
    </rPh>
    <rPh sb="4" eb="6">
      <t>ヨシイ</t>
    </rPh>
    <phoneticPr fontId="3"/>
  </si>
  <si>
    <t>吉井西</t>
    <phoneticPr fontId="3"/>
  </si>
  <si>
    <t>027-387-3993</t>
  </si>
  <si>
    <t>027-387-8642</t>
  </si>
  <si>
    <t>桐み</t>
    <rPh sb="0" eb="1">
      <t>キリ</t>
    </rPh>
    <phoneticPr fontId="3"/>
  </si>
  <si>
    <t>桐生市立清流中学校</t>
  </si>
  <si>
    <t>0277-45-2974</t>
  </si>
  <si>
    <t>0277-45-2975</t>
  </si>
  <si>
    <t>桐生市立中央中学校</t>
  </si>
  <si>
    <t>0277-44-2472</t>
  </si>
  <si>
    <t>桐生市立境野中学校</t>
  </si>
  <si>
    <t>0277-44-4249</t>
  </si>
  <si>
    <t>0277-44-4239</t>
  </si>
  <si>
    <t>桐生市立梅田中学校</t>
  </si>
  <si>
    <t>0277-32-1018</t>
  </si>
  <si>
    <t>0277-32-1039</t>
  </si>
  <si>
    <t>桐生市立相生中学校</t>
  </si>
  <si>
    <t>0277-53-6121</t>
  </si>
  <si>
    <t>0277-53-6122</t>
  </si>
  <si>
    <t>桐生市立川内中学校</t>
  </si>
  <si>
    <t>0277-65-9322</t>
  </si>
  <si>
    <t>0277-65-9156</t>
  </si>
  <si>
    <t>桐生市立桜木中学校</t>
  </si>
  <si>
    <t>0277-52-7200</t>
  </si>
  <si>
    <t>0277-52-7220</t>
  </si>
  <si>
    <t>桐生市立新里中学校</t>
  </si>
  <si>
    <t>0277-74-8549</t>
  </si>
  <si>
    <t>0277-74-5644</t>
  </si>
  <si>
    <t>桐生市立黒保根中学校</t>
  </si>
  <si>
    <t>0277-96-2005</t>
  </si>
  <si>
    <t>0277-96-3012</t>
  </si>
  <si>
    <t>みどり市立大間々中学校</t>
  </si>
  <si>
    <t>0277-73-1049</t>
  </si>
  <si>
    <t>0277-70-1186</t>
  </si>
  <si>
    <t>みどり市立大間々東中学校</t>
  </si>
  <si>
    <t>0277-73-0516</t>
  </si>
  <si>
    <t>0277-70-1255</t>
  </si>
  <si>
    <t>みどり市立東中学校</t>
  </si>
  <si>
    <t>みどり東</t>
    <phoneticPr fontId="3"/>
  </si>
  <si>
    <t>0277-97-2439</t>
  </si>
  <si>
    <t>0277-97-2590</t>
  </si>
  <si>
    <t>みどり市立笠懸中学校</t>
  </si>
  <si>
    <t>0277-76-2011</t>
  </si>
  <si>
    <t>0277-76-2806</t>
  </si>
  <si>
    <t>みどり市立笠懸南中学校</t>
  </si>
  <si>
    <t>0277-76-6211</t>
  </si>
  <si>
    <t>0277-76-6212</t>
  </si>
  <si>
    <t>伊勢崎</t>
    <rPh sb="0" eb="3">
      <t>イセサキ</t>
    </rPh>
    <phoneticPr fontId="3"/>
  </si>
  <si>
    <t>伊勢崎市立第一中学校</t>
  </si>
  <si>
    <t>0270-25-4456</t>
  </si>
  <si>
    <t>0270-21-8656</t>
  </si>
  <si>
    <t>伊勢崎市立第二中学校</t>
  </si>
  <si>
    <t>0270-32-0047</t>
  </si>
  <si>
    <t>0270-32-0078</t>
  </si>
  <si>
    <t>伊勢崎市立第三中学校</t>
  </si>
  <si>
    <t>0270-24-2151</t>
  </si>
  <si>
    <t>0270-24-2150</t>
  </si>
  <si>
    <t>伊勢崎市立第四中学校</t>
  </si>
  <si>
    <t>0270-32-8105</t>
  </si>
  <si>
    <t>0270-31-1082</t>
  </si>
  <si>
    <t>伊勢崎市立殖蓮中学校</t>
  </si>
  <si>
    <t>0270-25-4445</t>
  </si>
  <si>
    <t>0270-25-4460</t>
  </si>
  <si>
    <t>伊勢崎市立宮郷中学校</t>
  </si>
  <si>
    <t>0270-25-4448</t>
  </si>
  <si>
    <t>0270-25-4462</t>
  </si>
  <si>
    <t>伊勢崎市立赤堀中学校</t>
  </si>
  <si>
    <t>0270-62-0133</t>
  </si>
  <si>
    <t>0270-62-1924</t>
  </si>
  <si>
    <t>伊勢崎市立あずま中学校</t>
  </si>
  <si>
    <t>0270-62-0054</t>
  </si>
  <si>
    <t>0270-62-0921</t>
  </si>
  <si>
    <t>伊勢崎市立境北中学校</t>
  </si>
  <si>
    <t>0270-76-0003</t>
  </si>
  <si>
    <t>0270-76-0099</t>
  </si>
  <si>
    <t>伊勢崎市立境西中学校</t>
  </si>
  <si>
    <t>0270-74-1068</t>
  </si>
  <si>
    <t>0270-74-1072</t>
  </si>
  <si>
    <t>伊勢崎市立境南中学校</t>
  </si>
  <si>
    <t>0270-74-0635</t>
  </si>
  <si>
    <t>0270-74-2683</t>
  </si>
  <si>
    <t>玉村町立玉村中学校</t>
  </si>
  <si>
    <t>0270-65-2019</t>
  </si>
  <si>
    <t>0270-65-2651</t>
  </si>
  <si>
    <t>玉村町立南中学校</t>
  </si>
  <si>
    <t>0270-65-8188</t>
  </si>
  <si>
    <t>0270-65-8189</t>
  </si>
  <si>
    <t>伊勢崎市立四ツ葉学園中等教育学校</t>
    <rPh sb="12" eb="14">
      <t>キョウイク</t>
    </rPh>
    <rPh sb="14" eb="16">
      <t>ガッコウ</t>
    </rPh>
    <phoneticPr fontId="3"/>
  </si>
  <si>
    <t>四ツ葉学園</t>
    <phoneticPr fontId="3"/>
  </si>
  <si>
    <t>0270-21-4151</t>
  </si>
  <si>
    <t>0270-23-0292</t>
  </si>
  <si>
    <t>太田市立西中学校</t>
  </si>
  <si>
    <t>0276-22-3305</t>
  </si>
  <si>
    <t>0276-22-3364</t>
  </si>
  <si>
    <t>太田市立北の杜学園</t>
    <rPh sb="6" eb="7">
      <t>モリ</t>
    </rPh>
    <rPh sb="7" eb="9">
      <t>ガクエン</t>
    </rPh>
    <phoneticPr fontId="3"/>
  </si>
  <si>
    <t>0276-22-3306</t>
  </si>
  <si>
    <t>0276-22-3365</t>
  </si>
  <si>
    <t>太田市立東中学校</t>
  </si>
  <si>
    <t>0276-45-3307</t>
  </si>
  <si>
    <t>0276-49-1015</t>
  </si>
  <si>
    <t>太田市立南中学校</t>
  </si>
  <si>
    <t>0276-38-0254</t>
  </si>
  <si>
    <t>0276-38-6588</t>
  </si>
  <si>
    <t>太田市立休泊中学校</t>
  </si>
  <si>
    <t>0276-45-3842</t>
  </si>
  <si>
    <t>0276-49-1016</t>
  </si>
  <si>
    <t>太田市立強戸中学校</t>
  </si>
  <si>
    <t>0276-37-0734</t>
  </si>
  <si>
    <t>0276-37-6992</t>
  </si>
  <si>
    <t>太田市立宝泉中学校</t>
  </si>
  <si>
    <t>0276-31-4177</t>
  </si>
  <si>
    <t>0276-32-3998</t>
  </si>
  <si>
    <t>太田市立毛里田中学校</t>
  </si>
  <si>
    <t>0276-37-1205</t>
  </si>
  <si>
    <t>0276-37-6993</t>
  </si>
  <si>
    <t>太田市立城西中学校</t>
  </si>
  <si>
    <t>0276-32-2115</t>
  </si>
  <si>
    <t>0276-32-3999</t>
  </si>
  <si>
    <t>太田市立城東中学校</t>
  </si>
  <si>
    <t>0276-26-0511</t>
  </si>
  <si>
    <t>0276-26-0515</t>
  </si>
  <si>
    <t>太田市立旭中学校</t>
  </si>
  <si>
    <t>0276-48-5631</t>
  </si>
  <si>
    <t>0276-49-1019</t>
  </si>
  <si>
    <t>太田市立尾島中学校</t>
  </si>
  <si>
    <t>0276-52-0516</t>
  </si>
  <si>
    <t>0276-52-0517</t>
  </si>
  <si>
    <t>太田市立木崎中学校</t>
  </si>
  <si>
    <t>0276-56-1031</t>
  </si>
  <si>
    <t>0276-56-1039</t>
  </si>
  <si>
    <t>太田市立生品中学校</t>
  </si>
  <si>
    <t>0276-57-1075</t>
  </si>
  <si>
    <t>0276-57-1539</t>
  </si>
  <si>
    <t>太田市立綿打中学校</t>
  </si>
  <si>
    <t>0276-56-1005</t>
  </si>
  <si>
    <t>0276-56-1006</t>
  </si>
  <si>
    <t>太田市立藪塚本町中学校</t>
  </si>
  <si>
    <t>0277-78-2838</t>
  </si>
  <si>
    <t>0277-78-2082</t>
  </si>
  <si>
    <t>ぐんま国際アカデミー中等部</t>
    <phoneticPr fontId="3"/>
  </si>
  <si>
    <t>ぐんま国際</t>
    <rPh sb="3" eb="5">
      <t>コクサイ</t>
    </rPh>
    <phoneticPr fontId="3"/>
  </si>
  <si>
    <t>0277-47-7711</t>
  </si>
  <si>
    <t>0277-47-7715</t>
  </si>
  <si>
    <t>沼田</t>
    <rPh sb="0" eb="2">
      <t>ヌマタ</t>
    </rPh>
    <phoneticPr fontId="3"/>
  </si>
  <si>
    <t>沼田市立沼田中学校</t>
  </si>
  <si>
    <t>0278-23-1116</t>
  </si>
  <si>
    <t>0278-22-9856</t>
  </si>
  <si>
    <t>沼田市立沼田南中学校</t>
    <phoneticPr fontId="3"/>
  </si>
  <si>
    <t>0278-23-5557</t>
  </si>
  <si>
    <t>0278-22-9857</t>
  </si>
  <si>
    <t>沼田市立沼田西中学校</t>
  </si>
  <si>
    <t>0278-22-3055</t>
  </si>
  <si>
    <t>0278-22-9858</t>
  </si>
  <si>
    <t>沼田市立池田中学校</t>
  </si>
  <si>
    <t>0278-23-9330</t>
  </si>
  <si>
    <t>0278-23-9273</t>
  </si>
  <si>
    <t>沼田市立薄根中学校</t>
  </si>
  <si>
    <t>0278-22-3180</t>
  </si>
  <si>
    <t>0278-22-9860</t>
  </si>
  <si>
    <t>沼田市立白沢中学校</t>
  </si>
  <si>
    <t>0278-53-2009</t>
  </si>
  <si>
    <t>0278-53-3984</t>
  </si>
  <si>
    <t>沼田市立利根中学校</t>
  </si>
  <si>
    <t>0278-56-2044</t>
  </si>
  <si>
    <t>0278-56-4209</t>
  </si>
  <si>
    <t>沼田市立多那中学校</t>
    <rPh sb="0" eb="2">
      <t>ヌマタ</t>
    </rPh>
    <rPh sb="2" eb="4">
      <t>シリツ</t>
    </rPh>
    <rPh sb="6" eb="9">
      <t>チュウガッコウ</t>
    </rPh>
    <phoneticPr fontId="3"/>
  </si>
  <si>
    <t>館林</t>
    <rPh sb="0" eb="2">
      <t>タテバヤシ</t>
    </rPh>
    <phoneticPr fontId="3"/>
  </si>
  <si>
    <t>館林市立第一中学校</t>
  </si>
  <si>
    <t>0276-72-4455</t>
  </si>
  <si>
    <t>0276-72-4456</t>
  </si>
  <si>
    <t>館林市立第二中学校</t>
  </si>
  <si>
    <t>0276-72-4074</t>
  </si>
  <si>
    <t>0276-72-4084</t>
  </si>
  <si>
    <t>館林市立第三中学校</t>
  </si>
  <si>
    <t>0276-72-4061</t>
  </si>
  <si>
    <t>0276-72-4167</t>
  </si>
  <si>
    <t>館林市立第四中学校</t>
  </si>
  <si>
    <t>0276-75-1771</t>
  </si>
  <si>
    <t>0276-75-1770</t>
  </si>
  <si>
    <t>館林市立多々良中学校</t>
  </si>
  <si>
    <t>多々良</t>
    <phoneticPr fontId="3"/>
  </si>
  <si>
    <t>0276-72-4025</t>
  </si>
  <si>
    <t>0276-72-4012</t>
  </si>
  <si>
    <t>渋川北群</t>
    <rPh sb="0" eb="2">
      <t>シブカワ</t>
    </rPh>
    <rPh sb="2" eb="3">
      <t>キタ</t>
    </rPh>
    <rPh sb="3" eb="4">
      <t>グン</t>
    </rPh>
    <phoneticPr fontId="3"/>
  </si>
  <si>
    <t>渋川市立渋川中学校</t>
  </si>
  <si>
    <t>0279-22-2548</t>
  </si>
  <si>
    <t>0279-24-9234</t>
  </si>
  <si>
    <t>渋川市立金島中学校</t>
  </si>
  <si>
    <t>0279-22-2547</t>
  </si>
  <si>
    <t>0279-23-9468</t>
  </si>
  <si>
    <t>渋川市立古巻中学校</t>
  </si>
  <si>
    <t>0279-22-2549</t>
  </si>
  <si>
    <t>0279-22-2216</t>
  </si>
  <si>
    <t>渋川市立北中学校</t>
  </si>
  <si>
    <t>渋川北</t>
    <rPh sb="0" eb="2">
      <t>シブカワ</t>
    </rPh>
    <rPh sb="2" eb="3">
      <t>キタ</t>
    </rPh>
    <phoneticPr fontId="3"/>
  </si>
  <si>
    <t>0279-22-2546</t>
  </si>
  <si>
    <t>0279-23-9276</t>
  </si>
  <si>
    <t>渋川市立北橘中学校</t>
  </si>
  <si>
    <t>0279-52-2400</t>
  </si>
  <si>
    <t>0279-52-3648</t>
  </si>
  <si>
    <t>渋川市立赤城南中学校</t>
  </si>
  <si>
    <t>0279-56-2321</t>
  </si>
  <si>
    <t>0279-56-2377</t>
  </si>
  <si>
    <t>渋川市立赤城北中学校</t>
  </si>
  <si>
    <t>0279-56-2234</t>
  </si>
  <si>
    <t>0279-56-2273</t>
  </si>
  <si>
    <t>渋川市立子持中学校</t>
  </si>
  <si>
    <t>0279-53-3515</t>
  </si>
  <si>
    <t>0279-53-5165</t>
  </si>
  <si>
    <t>渋川市立伊香保中学校</t>
  </si>
  <si>
    <t>伊香保</t>
  </si>
  <si>
    <t>0279-72-2132</t>
  </si>
  <si>
    <t>0279-72-2677</t>
  </si>
  <si>
    <t>榛東村立榛東中学校</t>
  </si>
  <si>
    <t>榛東</t>
    <phoneticPr fontId="3"/>
  </si>
  <si>
    <t>0279-54-2100</t>
  </si>
  <si>
    <t>0279-54-1979</t>
  </si>
  <si>
    <t>吉岡町立吉岡中学校</t>
  </si>
  <si>
    <t>吉岡</t>
    <phoneticPr fontId="3"/>
  </si>
  <si>
    <t>0279-54-3213</t>
  </si>
  <si>
    <t>0279-54-9935</t>
  </si>
  <si>
    <t>藤岡甘楽</t>
    <rPh sb="0" eb="2">
      <t>フジオカ</t>
    </rPh>
    <rPh sb="2" eb="4">
      <t>カンラ</t>
    </rPh>
    <phoneticPr fontId="3"/>
  </si>
  <si>
    <t>藤岡市立北中学校</t>
  </si>
  <si>
    <t>0-22-1352</t>
  </si>
  <si>
    <t>0-22-1353</t>
  </si>
  <si>
    <t>藤岡市立東中学校</t>
  </si>
  <si>
    <t>0-22-0761</t>
  </si>
  <si>
    <t>0-22-0762</t>
  </si>
  <si>
    <t>藤岡市立西中学校</t>
  </si>
  <si>
    <t>0-22-0704</t>
  </si>
  <si>
    <t>0-22-0458</t>
  </si>
  <si>
    <t>藤岡市立小野中学校</t>
  </si>
  <si>
    <t>小野</t>
    <phoneticPr fontId="3"/>
  </si>
  <si>
    <t>0-24-0104</t>
  </si>
  <si>
    <t>0-24-0149</t>
  </si>
  <si>
    <t>藤岡市立鬼石中学校</t>
  </si>
  <si>
    <t>鬼石</t>
    <phoneticPr fontId="3"/>
  </si>
  <si>
    <t>0-52-2750</t>
  </si>
  <si>
    <t>0-52-2752</t>
  </si>
  <si>
    <t>神流町立中里中学校</t>
  </si>
  <si>
    <t>中里</t>
    <phoneticPr fontId="3"/>
  </si>
  <si>
    <t>0274-58-2517</t>
  </si>
  <si>
    <t>0274-20-6155</t>
  </si>
  <si>
    <t>富岡甘楽</t>
    <rPh sb="0" eb="2">
      <t>トミオカ</t>
    </rPh>
    <rPh sb="2" eb="4">
      <t>カンラ</t>
    </rPh>
    <phoneticPr fontId="3"/>
  </si>
  <si>
    <t>富岡市立富岡中学校</t>
  </si>
  <si>
    <t>0274-62-1741</t>
  </si>
  <si>
    <t>0274-62-1742</t>
  </si>
  <si>
    <t>富岡市立東中学校</t>
  </si>
  <si>
    <t>0274-62-3511</t>
  </si>
  <si>
    <t>0274-62-3512</t>
  </si>
  <si>
    <t>富岡市立西中学校</t>
  </si>
  <si>
    <t>0274-62-2017</t>
  </si>
  <si>
    <t>0274-62-2003</t>
  </si>
  <si>
    <t>富岡市立北中学校</t>
  </si>
  <si>
    <t>0274-62-3009</t>
  </si>
  <si>
    <t>0274-62-6909</t>
  </si>
  <si>
    <t>富岡市立南中学校</t>
  </si>
  <si>
    <t>0274-64-1603</t>
  </si>
  <si>
    <t>0274-64-1815</t>
  </si>
  <si>
    <t>甘楽町立甘楽中学校</t>
    <rPh sb="4" eb="6">
      <t>カンラ</t>
    </rPh>
    <phoneticPr fontId="3"/>
  </si>
  <si>
    <t>0274-74-3154</t>
  </si>
  <si>
    <t>0274-74-3999</t>
  </si>
  <si>
    <t>下仁田町立下仁田中学校</t>
  </si>
  <si>
    <t>下仁田</t>
    <phoneticPr fontId="3"/>
  </si>
  <si>
    <t>0274-82-2049</t>
  </si>
  <si>
    <t>0274-82-2093</t>
  </si>
  <si>
    <t>南牧村立南牧中学校</t>
  </si>
  <si>
    <t>南牧</t>
    <phoneticPr fontId="3"/>
  </si>
  <si>
    <t>0274-87-2501</t>
  </si>
  <si>
    <t>0274-87-2550</t>
  </si>
  <si>
    <t>安中市立第一中学校</t>
  </si>
  <si>
    <t>安中第一</t>
    <phoneticPr fontId="3"/>
  </si>
  <si>
    <t>027-381-0459</t>
  </si>
  <si>
    <t>027-381-4322</t>
  </si>
  <si>
    <t>安中市立第二中学校</t>
  </si>
  <si>
    <t>安中第二</t>
    <phoneticPr fontId="3"/>
  </si>
  <si>
    <t>027-385-7857</t>
  </si>
  <si>
    <t>027-385-9545</t>
  </si>
  <si>
    <t>新島学園中学校</t>
    <rPh sb="5" eb="7">
      <t>ガッコウ</t>
    </rPh>
    <phoneticPr fontId="3"/>
  </si>
  <si>
    <t>新島学園</t>
    <phoneticPr fontId="3"/>
  </si>
  <si>
    <t>027-381-0240</t>
  </si>
  <si>
    <t>027-381-0630</t>
  </si>
  <si>
    <t>027-393-5856</t>
  </si>
  <si>
    <t>027-393-1122</t>
  </si>
  <si>
    <t>中之条町立中之条中学校</t>
  </si>
  <si>
    <t>中之条</t>
    <phoneticPr fontId="3"/>
  </si>
  <si>
    <t>0279-75-6464</t>
  </si>
  <si>
    <t>0279-75-4030</t>
  </si>
  <si>
    <t>中之条町立西中学校</t>
  </si>
  <si>
    <t>中之条西</t>
    <phoneticPr fontId="3"/>
  </si>
  <si>
    <t>0279-75-1185</t>
  </si>
  <si>
    <t>0279-75-3390</t>
  </si>
  <si>
    <t>東吾妻町立東吾妻中学校</t>
    <rPh sb="0" eb="1">
      <t>ヒガシ</t>
    </rPh>
    <rPh sb="1" eb="3">
      <t>アガツマ</t>
    </rPh>
    <rPh sb="3" eb="5">
      <t>チョウリツ</t>
    </rPh>
    <rPh sb="6" eb="8">
      <t>アガツマ</t>
    </rPh>
    <phoneticPr fontId="3"/>
  </si>
  <si>
    <t>0279-59-3018</t>
  </si>
  <si>
    <t>0279-59-3027</t>
  </si>
  <si>
    <t>0279-82-2064</t>
  </si>
  <si>
    <t>0279-82-2922</t>
  </si>
  <si>
    <t>嬬恋村立嬬恋中学校</t>
    <rPh sb="4" eb="6">
      <t>ツマゴイ</t>
    </rPh>
    <phoneticPr fontId="3"/>
  </si>
  <si>
    <t>嬬恋</t>
    <phoneticPr fontId="3"/>
  </si>
  <si>
    <t>0279-96-0009</t>
  </si>
  <si>
    <t>0279-96－1390</t>
  </si>
  <si>
    <t>草津町立草津中学校</t>
  </si>
  <si>
    <t>草津</t>
    <phoneticPr fontId="3"/>
  </si>
  <si>
    <t>0279-88-2227</t>
  </si>
  <si>
    <t>0279-88-2230</t>
  </si>
  <si>
    <t>高山村立高山中学校</t>
  </si>
  <si>
    <t>0279-63-2002</t>
  </si>
  <si>
    <t>0279-63-2950</t>
  </si>
  <si>
    <t>片品村立片品中学校</t>
  </si>
  <si>
    <t>0278-58-2019</t>
  </si>
  <si>
    <t>0278-58-2079</t>
  </si>
  <si>
    <t>川場村立川場中学校</t>
  </si>
  <si>
    <t>0278-52-2331</t>
  </si>
  <si>
    <t>0278-52-2481</t>
  </si>
  <si>
    <t>0278-62-1605</t>
  </si>
  <si>
    <t>0278-62-1615</t>
  </si>
  <si>
    <t>昭和村立昭和中学校</t>
  </si>
  <si>
    <t>0278-23-7321</t>
  </si>
  <si>
    <t>0278-22-2416</t>
  </si>
  <si>
    <t>板倉町立板倉中学校</t>
  </si>
  <si>
    <t>板倉</t>
    <phoneticPr fontId="3"/>
  </si>
  <si>
    <t>0276-82-1148</t>
  </si>
  <si>
    <t>0276-80-4021</t>
  </si>
  <si>
    <t>明和町立明和中学校</t>
  </si>
  <si>
    <t>明和</t>
    <phoneticPr fontId="3"/>
  </si>
  <si>
    <t>0276-84-3117</t>
  </si>
  <si>
    <t>0276-84-3925</t>
  </si>
  <si>
    <t>千代田町立千代田中学校</t>
  </si>
  <si>
    <t>千代田</t>
    <phoneticPr fontId="3"/>
  </si>
  <si>
    <t>0276-86-3222</t>
  </si>
  <si>
    <t>0276-86-5731</t>
  </si>
  <si>
    <t>大泉町立南中学校</t>
  </si>
  <si>
    <t>大泉南</t>
    <phoneticPr fontId="3"/>
  </si>
  <si>
    <t>0276-62-2053</t>
  </si>
  <si>
    <t>0276-63-8327</t>
  </si>
  <si>
    <t>大泉町立北中学校</t>
  </si>
  <si>
    <t>大泉北</t>
    <phoneticPr fontId="3"/>
  </si>
  <si>
    <t>0276-62-2059</t>
  </si>
  <si>
    <t>0276-63-8343</t>
  </si>
  <si>
    <t>大泉町立西中学校</t>
  </si>
  <si>
    <t>大泉西</t>
    <phoneticPr fontId="3"/>
  </si>
  <si>
    <t>0276-63-8505</t>
  </si>
  <si>
    <t>0276-63-8644</t>
  </si>
  <si>
    <t>邑楽町立邑楽中学校</t>
  </si>
  <si>
    <t>邑楽</t>
    <phoneticPr fontId="3"/>
  </si>
  <si>
    <t>0276-88-0150</t>
  </si>
  <si>
    <t>0276-88-7961</t>
  </si>
  <si>
    <t>邑楽町立邑楽南中学校</t>
  </si>
  <si>
    <t>邑楽南</t>
    <phoneticPr fontId="3"/>
  </si>
  <si>
    <t>0276-88-2120</t>
  </si>
  <si>
    <t>0276-88-7962</t>
  </si>
  <si>
    <t>（例）高崎</t>
    <rPh sb="1" eb="2">
      <t>レイ</t>
    </rPh>
    <rPh sb="3" eb="5">
      <t>タカサキ</t>
    </rPh>
    <phoneticPr fontId="3"/>
  </si>
  <si>
    <t>（例）小林　英史</t>
    <rPh sb="1" eb="2">
      <t>レイ</t>
    </rPh>
    <rPh sb="3" eb="5">
      <t>コバヤシ</t>
    </rPh>
    <rPh sb="6" eb="8">
      <t>ヒデフミ</t>
    </rPh>
    <phoneticPr fontId="3"/>
  </si>
  <si>
    <t>（例）新町</t>
    <rPh sb="1" eb="2">
      <t>レイ</t>
    </rPh>
    <rPh sb="3" eb="5">
      <t>シンマチ</t>
    </rPh>
    <phoneticPr fontId="3"/>
  </si>
  <si>
    <t>みなかみ町立みなかみ中学校</t>
    <rPh sb="10" eb="13">
      <t>チュウガッコウ</t>
    </rPh>
    <phoneticPr fontId="3"/>
  </si>
  <si>
    <t>みなかみ</t>
    <phoneticPr fontId="3"/>
  </si>
  <si>
    <t>安中市立松井田中学校</t>
    <phoneticPr fontId="3"/>
  </si>
  <si>
    <t>松井田</t>
    <phoneticPr fontId="3"/>
  </si>
  <si>
    <r>
      <t>・参加申込書は、プリントアウトし、職印を押して</t>
    </r>
    <r>
      <rPr>
        <sz val="9"/>
        <rFont val="HGS創英角ｺﾞｼｯｸUB"/>
        <family val="3"/>
        <charset val="128"/>
      </rPr>
      <t>団体・個人別々に大会当日</t>
    </r>
    <r>
      <rPr>
        <sz val="9"/>
        <rFont val="ＭＳ Ｐゴシック"/>
        <family val="3"/>
        <charset val="128"/>
      </rPr>
      <t>ご持参ください。</t>
    </r>
    <rPh sb="18" eb="19">
      <t>イン</t>
    </rPh>
    <rPh sb="23" eb="25">
      <t>ダンタイ</t>
    </rPh>
    <rPh sb="26" eb="28">
      <t>コジン</t>
    </rPh>
    <rPh sb="28" eb="30">
      <t>ベツベツ</t>
    </rPh>
    <rPh sb="31" eb="33">
      <t>タイカイ</t>
    </rPh>
    <rPh sb="33" eb="35">
      <t>トウジツ</t>
    </rPh>
    <rPh sb="36" eb="38">
      <t>ジサン</t>
    </rPh>
    <phoneticPr fontId="3"/>
  </si>
  <si>
    <t>令和5</t>
    <rPh sb="0" eb="2">
      <t>レイワ</t>
    </rPh>
    <phoneticPr fontId="3"/>
  </si>
  <si>
    <t>43</t>
    <phoneticPr fontId="3"/>
  </si>
  <si>
    <t>58</t>
    <phoneticPr fontId="3"/>
  </si>
  <si>
    <t>46</t>
    <phoneticPr fontId="3"/>
  </si>
  <si>
    <t>文字数→</t>
    <rPh sb="0" eb="3">
      <t>モジスウ</t>
    </rPh>
    <phoneticPr fontId="3"/>
  </si>
  <si>
    <t>東京農業大学第二高等学校中等部</t>
    <rPh sb="0" eb="2">
      <t>トウキョウ</t>
    </rPh>
    <rPh sb="2" eb="4">
      <t>ノウギョウ</t>
    </rPh>
    <rPh sb="4" eb="6">
      <t>ダイガク</t>
    </rPh>
    <rPh sb="6" eb="8">
      <t>ダイニ</t>
    </rPh>
    <rPh sb="8" eb="10">
      <t>コウトウ</t>
    </rPh>
    <rPh sb="10" eb="12">
      <t>ガッコウ</t>
    </rPh>
    <rPh sb="12" eb="14">
      <t>チュウトウ</t>
    </rPh>
    <rPh sb="14" eb="15">
      <t>ブ</t>
    </rPh>
    <phoneticPr fontId="3"/>
  </si>
  <si>
    <t>農大二</t>
    <rPh sb="0" eb="2">
      <t>ノウダイ</t>
    </rPh>
    <rPh sb="2" eb="3">
      <t>ニ</t>
    </rPh>
    <phoneticPr fontId="3"/>
  </si>
  <si>
    <t xml:space="preserve"> 027-323-1483</t>
    <phoneticPr fontId="3"/>
  </si>
  <si>
    <t>027-323-7491</t>
    <phoneticPr fontId="3"/>
  </si>
  <si>
    <t>みなかみ</t>
    <phoneticPr fontId="3"/>
  </si>
  <si>
    <t>2023年　　 月     日</t>
    <rPh sb="4" eb="5">
      <t>ネン</t>
    </rPh>
    <rPh sb="5" eb="6">
      <t>ヘイネン</t>
    </rPh>
    <rPh sb="8" eb="9">
      <t>ツキ</t>
    </rPh>
    <rPh sb="14" eb="15">
      <t>ヒ</t>
    </rPh>
    <phoneticPr fontId="3"/>
  </si>
  <si>
    <t>2023年　　 月    日</t>
    <rPh sb="4" eb="5">
      <t>ネン</t>
    </rPh>
    <rPh sb="5" eb="6">
      <t>ヘイネン</t>
    </rPh>
    <rPh sb="8" eb="9">
      <t>ツキ</t>
    </rPh>
    <rPh sb="13" eb="14">
      <t>ヒ</t>
    </rPh>
    <phoneticPr fontId="3"/>
  </si>
  <si>
    <t>松井田</t>
    <phoneticPr fontId="3"/>
  </si>
  <si>
    <t>長野原</t>
    <phoneticPr fontId="3"/>
  </si>
  <si>
    <t>0278-53-2698</t>
    <phoneticPr fontId="3"/>
  </si>
  <si>
    <t>0278-53-3199</t>
    <phoneticPr fontId="3"/>
  </si>
  <si>
    <t>昭和</t>
    <rPh sb="0" eb="2">
      <t>ショウワ</t>
    </rPh>
    <phoneticPr fontId="3"/>
  </si>
  <si>
    <t>長野原町立長野原中学校</t>
    <rPh sb="5" eb="8">
      <t>ナガノハラ</t>
    </rPh>
    <phoneticPr fontId="3"/>
  </si>
  <si>
    <t xml:space="preserve">群馬県中体連ソフトテニス部　総務委員長
高崎市立新町中学校　　　小林　英史　
学校電話:0274-42-0931
学校FAX:0274-42-2806
メールアドレス:
kobayashi56657@ted.city.takasaki.gunma.jp
HPアドレス・http://gjhssofttennis.sakura.ne.jp/index.html
集約表送り先：gunmajhs.softtennis@gmail.com
</t>
    <rPh sb="0" eb="3">
      <t>グンマケン</t>
    </rPh>
    <rPh sb="3" eb="6">
      <t>チュウタイレン</t>
    </rPh>
    <rPh sb="12" eb="13">
      <t>ブ</t>
    </rPh>
    <rPh sb="14" eb="16">
      <t>ソウム</t>
    </rPh>
    <rPh sb="16" eb="19">
      <t>イインチョウ</t>
    </rPh>
    <rPh sb="20" eb="22">
      <t>タカサキ</t>
    </rPh>
    <rPh sb="22" eb="24">
      <t>シリツ</t>
    </rPh>
    <rPh sb="24" eb="26">
      <t>シンマチ</t>
    </rPh>
    <rPh sb="26" eb="29">
      <t>チュウガッコウ</t>
    </rPh>
    <rPh sb="32" eb="34">
      <t>コバヤシ</t>
    </rPh>
    <rPh sb="39" eb="41">
      <t>ガッコウ</t>
    </rPh>
    <rPh sb="41" eb="43">
      <t>デンワ</t>
    </rPh>
    <rPh sb="57" eb="59">
      <t>ガッコウ</t>
    </rPh>
    <rPh sb="180" eb="182">
      <t>シュウヤク</t>
    </rPh>
    <rPh sb="182" eb="183">
      <t>ヒョウ</t>
    </rPh>
    <rPh sb="183" eb="184">
      <t>オク</t>
    </rPh>
    <rPh sb="185" eb="186">
      <t>サキ</t>
    </rPh>
    <phoneticPr fontId="3"/>
  </si>
  <si>
    <t>※本大会の広報（プログラム・報道発表・ホームページ・記録集等）における
　　　　氏名・校名・学年・写真等の掲載について参加生徒・保護者の同意を得ています。</t>
    <rPh sb="1" eb="4">
      <t>ホンタイカイ</t>
    </rPh>
    <rPh sb="5" eb="7">
      <t>コウホウ</t>
    </rPh>
    <rPh sb="14" eb="16">
      <t>ホウドウ</t>
    </rPh>
    <rPh sb="16" eb="18">
      <t>ハッピョウ</t>
    </rPh>
    <rPh sb="26" eb="29">
      <t>キロクシュウ</t>
    </rPh>
    <rPh sb="29" eb="30">
      <t>トウ</t>
    </rPh>
    <rPh sb="40" eb="42">
      <t>シメイ</t>
    </rPh>
    <rPh sb="43" eb="45">
      <t>コウメイ</t>
    </rPh>
    <rPh sb="46" eb="47">
      <t>ガク</t>
    </rPh>
    <rPh sb="47" eb="48">
      <t>トシ</t>
    </rPh>
    <rPh sb="49" eb="51">
      <t>シャシン</t>
    </rPh>
    <rPh sb="51" eb="52">
      <t>トウ</t>
    </rPh>
    <rPh sb="53" eb="55">
      <t>ケイサイ</t>
    </rPh>
    <rPh sb="59" eb="61">
      <t>サンカ</t>
    </rPh>
    <rPh sb="61" eb="63">
      <t>セイト</t>
    </rPh>
    <rPh sb="64" eb="67">
      <t>ホゴシャ</t>
    </rPh>
    <rPh sb="68" eb="70">
      <t>ドウイ</t>
    </rPh>
    <rPh sb="71" eb="72">
      <t>エ</t>
    </rPh>
    <phoneticPr fontId="3"/>
  </si>
  <si>
    <t>　 なお、同意が得られない生徒は、別添によりその旨を報告します。</t>
    <rPh sb="5" eb="7">
      <t>ドウイ</t>
    </rPh>
    <rPh sb="8" eb="9">
      <t>エ</t>
    </rPh>
    <rPh sb="13" eb="15">
      <t>セイト</t>
    </rPh>
    <rPh sb="17" eb="19">
      <t>ベッテン</t>
    </rPh>
    <rPh sb="24" eb="25">
      <t>ムネ</t>
    </rPh>
    <rPh sb="26" eb="28">
      <t>ホウコク</t>
    </rPh>
    <phoneticPr fontId="3"/>
  </si>
  <si>
    <t>コーチ氏名</t>
    <rPh sb="3" eb="5">
      <t>シメイ</t>
    </rPh>
    <phoneticPr fontId="3"/>
  </si>
  <si>
    <t>正式名(左記入力すると自動で出てきます)</t>
    <rPh sb="0" eb="3">
      <t>セイシキメイ</t>
    </rPh>
    <rPh sb="4" eb="6">
      <t>サキ</t>
    </rPh>
    <rPh sb="6" eb="8">
      <t>ニュウリョク</t>
    </rPh>
    <rPh sb="11" eb="13">
      <t>ジドウ</t>
    </rPh>
    <rPh sb="14" eb="15">
      <t>デ</t>
    </rPh>
    <phoneticPr fontId="3"/>
  </si>
  <si>
    <t>クラブ</t>
    <phoneticPr fontId="3"/>
  </si>
  <si>
    <t>スマイリー</t>
    <phoneticPr fontId="3"/>
  </si>
  <si>
    <t>KENDAI</t>
    <phoneticPr fontId="3"/>
  </si>
  <si>
    <t>渋川スポ少</t>
    <rPh sb="0" eb="2">
      <t>シブカワ</t>
    </rPh>
    <rPh sb="4" eb="5">
      <t>ショウ</t>
    </rPh>
    <phoneticPr fontId="3"/>
  </si>
  <si>
    <t>郡市委員長
クラブ委員長</t>
    <rPh sb="0" eb="2">
      <t>グンシ</t>
    </rPh>
    <rPh sb="2" eb="5">
      <t>イインチョウ</t>
    </rPh>
    <rPh sb="9" eb="12">
      <t>イインチョウ</t>
    </rPh>
    <phoneticPr fontId="3"/>
  </si>
  <si>
    <t>各校申込書ならびに郡市・クラブ委員長集約表入力ファイル</t>
    <rPh sb="0" eb="2">
      <t>カクコウ</t>
    </rPh>
    <rPh sb="2" eb="5">
      <t>モウシコミショ</t>
    </rPh>
    <rPh sb="9" eb="11">
      <t>グンシ</t>
    </rPh>
    <rPh sb="15" eb="18">
      <t>イインチョウ</t>
    </rPh>
    <rPh sb="18" eb="20">
      <t>シュウヤク</t>
    </rPh>
    <rPh sb="20" eb="21">
      <t>ヒョウ</t>
    </rPh>
    <rPh sb="21" eb="23">
      <t>ニュウリョク</t>
    </rPh>
    <phoneticPr fontId="3"/>
  </si>
  <si>
    <t>各学校の顧問の先生
各クラブの代表者</t>
    <rPh sb="0" eb="3">
      <t>カクガッコウ</t>
    </rPh>
    <rPh sb="4" eb="6">
      <t>コモン</t>
    </rPh>
    <rPh sb="7" eb="9">
      <t>センセイ</t>
    </rPh>
    <rPh sb="10" eb="11">
      <t>カク</t>
    </rPh>
    <rPh sb="15" eb="18">
      <t>ダイヒョウシャ</t>
    </rPh>
    <phoneticPr fontId="3"/>
  </si>
  <si>
    <r>
      <t>・この画面で保存・終了し、</t>
    </r>
    <r>
      <rPr>
        <sz val="9"/>
        <rFont val="HGS創英角ｺﾞｼｯｸUB"/>
        <family val="3"/>
        <charset val="128"/>
      </rPr>
      <t>各郡市・クラブ委員長へ、メールを出してください</t>
    </r>
    <r>
      <rPr>
        <sz val="9"/>
        <rFont val="ＭＳ Ｐゴシック"/>
        <family val="3"/>
        <charset val="128"/>
      </rPr>
      <t>。郡市・クラブ委員長さんは、男女郡市クラブ別出場者集約表を入力し、群馬県中体連ソフトテニス部のメールアドレスへメールを送ってください。よろしくお願い致します。
群馬県中体連ソフトテニス部メールアドレス：gunmajhs.softtennis@gmail.com</t>
    </r>
    <rPh sb="69" eb="72">
      <t>グンマケン</t>
    </rPh>
    <rPh sb="72" eb="75">
      <t>チュウタイレン</t>
    </rPh>
    <rPh sb="81" eb="82">
      <t>ブ</t>
    </rPh>
    <rPh sb="110" eb="111">
      <t>イタ</t>
    </rPh>
    <rPh sb="116" eb="119">
      <t>グンマケン</t>
    </rPh>
    <rPh sb="119" eb="122">
      <t>チュウタイレン</t>
    </rPh>
    <rPh sb="128" eb="129">
      <t>ブ</t>
    </rPh>
    <phoneticPr fontId="3"/>
  </si>
  <si>
    <t>郡市・クラブ委員長用初期入力画面</t>
    <rPh sb="0" eb="2">
      <t>グンシ</t>
    </rPh>
    <rPh sb="6" eb="9">
      <t>イインチョウ</t>
    </rPh>
    <rPh sb="9" eb="10">
      <t>ヨウ</t>
    </rPh>
    <rPh sb="10" eb="12">
      <t>ショキ</t>
    </rPh>
    <rPh sb="12" eb="14">
      <t>ニュウリョク</t>
    </rPh>
    <rPh sb="14" eb="16">
      <t>ガメン</t>
    </rPh>
    <phoneticPr fontId="3"/>
  </si>
  <si>
    <t>郡市・クラブ委員長さんは、まずこの画面の入力をお願いします。</t>
    <rPh sb="0" eb="2">
      <t>グンシ</t>
    </rPh>
    <rPh sb="6" eb="9">
      <t>イインチョウ</t>
    </rPh>
    <rPh sb="17" eb="19">
      <t>ガメン</t>
    </rPh>
    <rPh sb="20" eb="22">
      <t>ニュウリョク</t>
    </rPh>
    <rPh sb="24" eb="25">
      <t>ネガ</t>
    </rPh>
    <phoneticPr fontId="3"/>
  </si>
  <si>
    <t>委員長さんの郡市・クラブ名は？</t>
    <rPh sb="0" eb="3">
      <t>イインチョウ</t>
    </rPh>
    <rPh sb="6" eb="8">
      <t>グンシ</t>
    </rPh>
    <rPh sb="12" eb="13">
      <t>メイ</t>
    </rPh>
    <phoneticPr fontId="3"/>
  </si>
  <si>
    <t>委員長さんの学校・クラブ名は？</t>
    <rPh sb="0" eb="3">
      <t>イインチョウ</t>
    </rPh>
    <rPh sb="6" eb="8">
      <t>ガッコウ</t>
    </rPh>
    <rPh sb="12" eb="13">
      <t>メイ</t>
    </rPh>
    <phoneticPr fontId="3"/>
  </si>
  <si>
    <t>郡市・クラブ集約表（男子）</t>
    <rPh sb="10" eb="12">
      <t>ダンシ</t>
    </rPh>
    <phoneticPr fontId="3"/>
  </si>
  <si>
    <t>郡市・クラブ集約表（女子）</t>
    <rPh sb="10" eb="12">
      <t>ジョシ</t>
    </rPh>
    <phoneticPr fontId="3"/>
  </si>
  <si>
    <t>郡市・クラブ別出場者集約表（男子）</t>
    <rPh sb="0" eb="1">
      <t>グン</t>
    </rPh>
    <rPh sb="1" eb="2">
      <t>シ</t>
    </rPh>
    <rPh sb="6" eb="7">
      <t>ベツ</t>
    </rPh>
    <rPh sb="7" eb="10">
      <t>シュツジョウシャ</t>
    </rPh>
    <rPh sb="10" eb="12">
      <t>シュウヤク</t>
    </rPh>
    <rPh sb="12" eb="13">
      <t>ヒョウ</t>
    </rPh>
    <rPh sb="14" eb="16">
      <t>ダンシ</t>
    </rPh>
    <phoneticPr fontId="3"/>
  </si>
  <si>
    <t>郡市・クラブ別出場者集約表（女子）</t>
    <rPh sb="0" eb="1">
      <t>グン</t>
    </rPh>
    <rPh sb="1" eb="2">
      <t>シ</t>
    </rPh>
    <rPh sb="6" eb="7">
      <t>ベツ</t>
    </rPh>
    <rPh sb="7" eb="10">
      <t>シュツジョウシャ</t>
    </rPh>
    <rPh sb="10" eb="12">
      <t>シュウヤク</t>
    </rPh>
    <rPh sb="12" eb="13">
      <t>ヒョウ</t>
    </rPh>
    <rPh sb="14" eb="16">
      <t>ジョシ</t>
    </rPh>
    <phoneticPr fontId="3"/>
  </si>
  <si>
    <t>郡市・クラブ名を選んでください。</t>
    <rPh sb="0" eb="1">
      <t>グン</t>
    </rPh>
    <rPh sb="1" eb="2">
      <t>シ</t>
    </rPh>
    <rPh sb="6" eb="7">
      <t>メイ</t>
    </rPh>
    <rPh sb="8" eb="9">
      <t>エラ</t>
    </rPh>
    <phoneticPr fontId="3"/>
  </si>
  <si>
    <t>学校・クラブ名を選び、正式名を確認してください。</t>
    <rPh sb="0" eb="2">
      <t>ガッコウ</t>
    </rPh>
    <rPh sb="6" eb="7">
      <t>メイ</t>
    </rPh>
    <rPh sb="8" eb="9">
      <t>エラ</t>
    </rPh>
    <rPh sb="11" eb="14">
      <t>セイシキメイ</t>
    </rPh>
    <rPh sb="15" eb="17">
      <t>カクニン</t>
    </rPh>
    <phoneticPr fontId="3"/>
  </si>
  <si>
    <t>校長先生・クラブ代表者の御名前は？</t>
    <rPh sb="0" eb="2">
      <t>コウチョウ</t>
    </rPh>
    <rPh sb="2" eb="4">
      <t>センセイ</t>
    </rPh>
    <rPh sb="8" eb="11">
      <t>ダイヒョウシャ</t>
    </rPh>
    <rPh sb="12" eb="15">
      <t>オナマエ</t>
    </rPh>
    <phoneticPr fontId="3"/>
  </si>
  <si>
    <t>　上記の入力が終わりましたら、右のそれぞれの入力シートをクリックして、各シートの入力をお願いします。入力が終わりましたら、参加申込書をプリントアウトし、職印押印後、大会へお持ちください。ファイルは、学校・クラブ名に打ち替えて、各郡市・クラブ委員長の方へお送りください。</t>
    <rPh sb="1" eb="3">
      <t>ジョウキ</t>
    </rPh>
    <rPh sb="4" eb="6">
      <t>ニュウリョク</t>
    </rPh>
    <rPh sb="7" eb="8">
      <t>オ</t>
    </rPh>
    <rPh sb="15" eb="16">
      <t>ミギ</t>
    </rPh>
    <rPh sb="22" eb="24">
      <t>ニュウリョク</t>
    </rPh>
    <rPh sb="35" eb="36">
      <t>カク</t>
    </rPh>
    <rPh sb="40" eb="42">
      <t>ニュウリョク</t>
    </rPh>
    <rPh sb="44" eb="45">
      <t>ネガ</t>
    </rPh>
    <rPh sb="50" eb="52">
      <t>ニュウリョク</t>
    </rPh>
    <rPh sb="53" eb="54">
      <t>オ</t>
    </rPh>
    <rPh sb="61" eb="63">
      <t>サンカ</t>
    </rPh>
    <rPh sb="63" eb="66">
      <t>モウシコミショ</t>
    </rPh>
    <rPh sb="78" eb="80">
      <t>オウイン</t>
    </rPh>
    <rPh sb="80" eb="81">
      <t>ゴ</t>
    </rPh>
    <rPh sb="82" eb="84">
      <t>タイカイ</t>
    </rPh>
    <rPh sb="86" eb="87">
      <t>モ</t>
    </rPh>
    <rPh sb="107" eb="108">
      <t>ウ</t>
    </rPh>
    <rPh sb="109" eb="110">
      <t>カ</t>
    </rPh>
    <rPh sb="113" eb="114">
      <t>カク</t>
    </rPh>
    <rPh sb="114" eb="116">
      <t>グンシ</t>
    </rPh>
    <rPh sb="120" eb="123">
      <t>イインチョウ</t>
    </rPh>
    <rPh sb="124" eb="125">
      <t>カタ</t>
    </rPh>
    <rPh sb="127" eb="128">
      <t>オク</t>
    </rPh>
    <phoneticPr fontId="3"/>
  </si>
  <si>
    <t>校長名
クラブ代表者名</t>
    <rPh sb="0" eb="3">
      <t>コウチョウメイ</t>
    </rPh>
    <rPh sb="7" eb="10">
      <t>ダイヒョウシャ</t>
    </rPh>
    <rPh sb="10" eb="11">
      <t>メイ</t>
    </rPh>
    <phoneticPr fontId="3"/>
  </si>
  <si>
    <t>校長名
クラブ代表名</t>
    <rPh sb="0" eb="2">
      <t>コウチョウ</t>
    </rPh>
    <rPh sb="2" eb="3">
      <t>メイ</t>
    </rPh>
    <rPh sb="7" eb="9">
      <t>ダイヒョウ</t>
    </rPh>
    <rPh sb="9" eb="10">
      <t>メイ</t>
    </rPh>
    <phoneticPr fontId="3"/>
  </si>
  <si>
    <t>中学校名
クラブ名</t>
    <rPh sb="0" eb="3">
      <t>チュウガッコウ</t>
    </rPh>
    <rPh sb="3" eb="4">
      <t>メイ</t>
    </rPh>
    <rPh sb="8" eb="9">
      <t>メイ</t>
    </rPh>
    <phoneticPr fontId="3"/>
  </si>
  <si>
    <t>郡市・クラブ順位</t>
    <rPh sb="0" eb="2">
      <t>グンシ</t>
    </rPh>
    <rPh sb="6" eb="8">
      <t>ジュンイ</t>
    </rPh>
    <phoneticPr fontId="3"/>
  </si>
  <si>
    <t>郡市・クラブ
順位</t>
    <rPh sb="0" eb="2">
      <t>グンシ</t>
    </rPh>
    <rPh sb="7" eb="9">
      <t>ジュンイ</t>
    </rPh>
    <phoneticPr fontId="3"/>
  </si>
  <si>
    <t>（郡市・クラブ委員長に確認の上、郡市・クラブ順位を忘れずに記入してください）</t>
    <rPh sb="1" eb="2">
      <t>グン</t>
    </rPh>
    <rPh sb="2" eb="3">
      <t>シ</t>
    </rPh>
    <rPh sb="7" eb="10">
      <t>イインチョウ</t>
    </rPh>
    <rPh sb="11" eb="13">
      <t>カクニン</t>
    </rPh>
    <rPh sb="14" eb="15">
      <t>ウエ</t>
    </rPh>
    <rPh sb="16" eb="18">
      <t>グンシ</t>
    </rPh>
    <rPh sb="22" eb="24">
      <t>ジュンイ</t>
    </rPh>
    <rPh sb="25" eb="26">
      <t>ワス</t>
    </rPh>
    <rPh sb="29" eb="31">
      <t>キニュウ</t>
    </rPh>
    <phoneticPr fontId="3"/>
  </si>
  <si>
    <t>学校長・クラブ代表者名</t>
    <rPh sb="0" eb="2">
      <t>ガッコウ</t>
    </rPh>
    <rPh sb="2" eb="3">
      <t>チョウ</t>
    </rPh>
    <rPh sb="7" eb="9">
      <t>ダイヒョウ</t>
    </rPh>
    <rPh sb="9" eb="10">
      <t>モノ</t>
    </rPh>
    <rPh sb="10" eb="11">
      <t>メイ</t>
    </rPh>
    <phoneticPr fontId="3"/>
  </si>
  <si>
    <t>学校・クラブ名</t>
    <rPh sb="0" eb="1">
      <t>ガク</t>
    </rPh>
    <rPh sb="1" eb="2">
      <t>コウ</t>
    </rPh>
    <rPh sb="6" eb="7">
      <t>メイ</t>
    </rPh>
    <phoneticPr fontId="3"/>
  </si>
  <si>
    <t>学校長・クラブ代表者名</t>
    <rPh sb="0" eb="2">
      <t>ガッコウ</t>
    </rPh>
    <rPh sb="2" eb="3">
      <t>チョウ</t>
    </rPh>
    <rPh sb="7" eb="10">
      <t>ダイヒョウシャ</t>
    </rPh>
    <rPh sb="10" eb="11">
      <t>メイ</t>
    </rPh>
    <phoneticPr fontId="3"/>
  </si>
  <si>
    <t>②　ペア名を入れると自動的に学校・クラブ名等が入るようになっています。</t>
    <rPh sb="4" eb="5">
      <t>メイ</t>
    </rPh>
    <rPh sb="6" eb="7">
      <t>イ</t>
    </rPh>
    <rPh sb="10" eb="13">
      <t>ジドウテキ</t>
    </rPh>
    <rPh sb="14" eb="16">
      <t>ガッコウ</t>
    </rPh>
    <rPh sb="20" eb="21">
      <t>メイ</t>
    </rPh>
    <rPh sb="21" eb="22">
      <t>トウ</t>
    </rPh>
    <rPh sb="23" eb="24">
      <t>ハイ</t>
    </rPh>
    <phoneticPr fontId="3"/>
  </si>
  <si>
    <t>⑤　団体メンバーの入力が済みましたら、高崎（新町）のように、『地区名（学校・クラブ名）』とファイル名を変更して保存し、郡市・クラブ委員長にお送りください。</t>
    <rPh sb="2" eb="4">
      <t>ダンタイ</t>
    </rPh>
    <rPh sb="9" eb="11">
      <t>ニュウリョク</t>
    </rPh>
    <rPh sb="12" eb="13">
      <t>ス</t>
    </rPh>
    <rPh sb="19" eb="21">
      <t>タカサキ</t>
    </rPh>
    <rPh sb="22" eb="24">
      <t>シンマチ</t>
    </rPh>
    <rPh sb="31" eb="34">
      <t>チクメイ</t>
    </rPh>
    <rPh sb="35" eb="37">
      <t>ガッコウ</t>
    </rPh>
    <rPh sb="41" eb="42">
      <t>メイ</t>
    </rPh>
    <rPh sb="49" eb="50">
      <t>メイ</t>
    </rPh>
    <rPh sb="51" eb="53">
      <t>ヘンコウ</t>
    </rPh>
    <rPh sb="55" eb="57">
      <t>ホゾン</t>
    </rPh>
    <rPh sb="59" eb="61">
      <t>グンシ</t>
    </rPh>
    <rPh sb="65" eb="68">
      <t>イインチョウ</t>
    </rPh>
    <rPh sb="70" eb="71">
      <t>オク</t>
    </rPh>
    <phoneticPr fontId="3"/>
  </si>
  <si>
    <t>地区名</t>
    <phoneticPr fontId="3"/>
  </si>
  <si>
    <t>中学・クラブ名</t>
    <phoneticPr fontId="3"/>
  </si>
  <si>
    <t>校長・クラブ代表者名</t>
    <rPh sb="0" eb="2">
      <t>コウチョウ</t>
    </rPh>
    <rPh sb="6" eb="9">
      <t>ダイヒョウシャ</t>
    </rPh>
    <rPh sb="9" eb="10">
      <t>メイ</t>
    </rPh>
    <phoneticPr fontId="3"/>
  </si>
  <si>
    <t>①　郡市・クラブ順位は、各郡市・クラブ委員長に確認してから入力をお願いします。郡市・クラブ順位は１などの数字のみです。また総合
　　体育大会の申込時に県大会推薦が複数いた場合には、「推薦1」「推薦2」と入力してください。１ペアの場合は推薦だけで結構です。</t>
    <rPh sb="2" eb="4">
      <t>グンシ</t>
    </rPh>
    <rPh sb="8" eb="10">
      <t>ジュンイ</t>
    </rPh>
    <rPh sb="12" eb="13">
      <t>カク</t>
    </rPh>
    <rPh sb="13" eb="15">
      <t>グンシ</t>
    </rPh>
    <rPh sb="19" eb="22">
      <t>イインチョウ</t>
    </rPh>
    <rPh sb="23" eb="25">
      <t>カクニン</t>
    </rPh>
    <rPh sb="29" eb="31">
      <t>ニュウリョク</t>
    </rPh>
    <rPh sb="33" eb="34">
      <t>ネガ</t>
    </rPh>
    <rPh sb="39" eb="41">
      <t>グンシ</t>
    </rPh>
    <rPh sb="45" eb="47">
      <t>ジュンイ</t>
    </rPh>
    <rPh sb="52" eb="54">
      <t>スウジ</t>
    </rPh>
    <phoneticPr fontId="3"/>
  </si>
  <si>
    <t>⑤　中学校・クラブ名、監督名、コーチ名は、初期登録が済んでいると、自動的に入力されます。（コーチを複数登録する場合は直接手入力してください）</t>
    <rPh sb="2" eb="5">
      <t>チュウガッコウ</t>
    </rPh>
    <rPh sb="9" eb="10">
      <t>メイ</t>
    </rPh>
    <rPh sb="11" eb="13">
      <t>カントク</t>
    </rPh>
    <rPh sb="13" eb="14">
      <t>メイ</t>
    </rPh>
    <rPh sb="18" eb="19">
      <t>メイ</t>
    </rPh>
    <rPh sb="21" eb="23">
      <t>ショキ</t>
    </rPh>
    <rPh sb="23" eb="25">
      <t>トウロク</t>
    </rPh>
    <rPh sb="26" eb="27">
      <t>ス</t>
    </rPh>
    <rPh sb="33" eb="36">
      <t>ジドウテキ</t>
    </rPh>
    <rPh sb="37" eb="39">
      <t>ニュウリョク</t>
    </rPh>
    <rPh sb="49" eb="51">
      <t>フクスウ</t>
    </rPh>
    <rPh sb="51" eb="53">
      <t>トウロク</t>
    </rPh>
    <rPh sb="55" eb="57">
      <t>バアイ</t>
    </rPh>
    <rPh sb="58" eb="60">
      <t>チョクセツ</t>
    </rPh>
    <rPh sb="60" eb="61">
      <t>テ</t>
    </rPh>
    <rPh sb="61" eb="63">
      <t>ニュウリョク</t>
    </rPh>
    <phoneticPr fontId="3"/>
  </si>
  <si>
    <t>②　地区・クラブ順位・地区名は自動的に入力されます。</t>
    <rPh sb="2" eb="4">
      <t>チク</t>
    </rPh>
    <rPh sb="8" eb="10">
      <t>ジュンイ</t>
    </rPh>
    <rPh sb="11" eb="14">
      <t>チクメイ</t>
    </rPh>
    <rPh sb="15" eb="18">
      <t>ジドウテキ</t>
    </rPh>
    <rPh sb="19" eb="21">
      <t>ニュウリョク</t>
    </rPh>
    <phoneticPr fontId="3"/>
  </si>
  <si>
    <t>⑥　個人戦の入力が済みましたら、高崎（新町）のように、『地区名（学校・クラブ名）』とファイル名を変更して保存し、郡市・クラブ委員長にお送りください。</t>
    <rPh sb="2" eb="5">
      <t>コジンセン</t>
    </rPh>
    <rPh sb="6" eb="8">
      <t>ニュウリョク</t>
    </rPh>
    <rPh sb="9" eb="10">
      <t>ス</t>
    </rPh>
    <rPh sb="16" eb="18">
      <t>タカサキ</t>
    </rPh>
    <rPh sb="19" eb="21">
      <t>シンマチ</t>
    </rPh>
    <rPh sb="28" eb="31">
      <t>チクメイ</t>
    </rPh>
    <rPh sb="32" eb="34">
      <t>ガッコウ</t>
    </rPh>
    <rPh sb="38" eb="39">
      <t>メイ</t>
    </rPh>
    <rPh sb="46" eb="47">
      <t>メイ</t>
    </rPh>
    <rPh sb="48" eb="50">
      <t>ヘンコウ</t>
    </rPh>
    <rPh sb="52" eb="54">
      <t>ホゾン</t>
    </rPh>
    <rPh sb="56" eb="58">
      <t>グンシ</t>
    </rPh>
    <rPh sb="62" eb="65">
      <t>イインチョウ</t>
    </rPh>
    <rPh sb="67" eb="68">
      <t>オク</t>
    </rPh>
    <phoneticPr fontId="3"/>
  </si>
  <si>
    <t>⑦　個人戦の入力が済みましたら、右の「県大会申込書」をクリックしてください。県大会申込書には、郡市・クラブ順位を入力して
　　 いただくと、名前が反映されるように設定してあります。（大会申し込み書もコーチの名前は手入力してください）</t>
    <rPh sb="2" eb="5">
      <t>コジンセン</t>
    </rPh>
    <rPh sb="6" eb="8">
      <t>ニュウリョク</t>
    </rPh>
    <rPh sb="9" eb="10">
      <t>ス</t>
    </rPh>
    <rPh sb="16" eb="17">
      <t>ミギ</t>
    </rPh>
    <rPh sb="19" eb="22">
      <t>ケンタイカイ</t>
    </rPh>
    <rPh sb="22" eb="25">
      <t>モウシコミショ</t>
    </rPh>
    <rPh sb="38" eb="41">
      <t>ケンタイカイ</t>
    </rPh>
    <rPh sb="41" eb="44">
      <t>モウシコミショ</t>
    </rPh>
    <rPh sb="47" eb="49">
      <t>グンシ</t>
    </rPh>
    <rPh sb="53" eb="55">
      <t>ジュンイ</t>
    </rPh>
    <rPh sb="56" eb="58">
      <t>ニュウリョク</t>
    </rPh>
    <rPh sb="70" eb="72">
      <t>ナマエ</t>
    </rPh>
    <rPh sb="73" eb="75">
      <t>ハンエイ</t>
    </rPh>
    <rPh sb="81" eb="83">
      <t>セッテイ</t>
    </rPh>
    <rPh sb="91" eb="93">
      <t>タイカイ</t>
    </rPh>
    <rPh sb="93" eb="94">
      <t>モウ</t>
    </rPh>
    <rPh sb="95" eb="96">
      <t>コ</t>
    </rPh>
    <rPh sb="97" eb="98">
      <t>ショ</t>
    </rPh>
    <rPh sb="103" eb="105">
      <t>ナマエ</t>
    </rPh>
    <rPh sb="106" eb="107">
      <t>テ</t>
    </rPh>
    <rPh sb="107" eb="109">
      <t>ニュウリョク</t>
    </rPh>
    <phoneticPr fontId="3"/>
  </si>
  <si>
    <t>中学名
クラブ名</t>
    <rPh sb="7" eb="8">
      <t>メイ</t>
    </rPh>
    <phoneticPr fontId="3"/>
  </si>
  <si>
    <t>監督名</t>
    <phoneticPr fontId="3"/>
  </si>
  <si>
    <r>
      <t xml:space="preserve">校長名
</t>
    </r>
    <r>
      <rPr>
        <sz val="6"/>
        <rFont val="ＤＦ平成明朝体W3Ｊ"/>
        <family val="1"/>
        <charset val="128"/>
      </rPr>
      <t>クラブ代表者名</t>
    </r>
    <rPh sb="0" eb="2">
      <t>コウチョウ</t>
    </rPh>
    <rPh sb="2" eb="3">
      <t>メイ</t>
    </rPh>
    <rPh sb="7" eb="10">
      <t>ダイヒョウシャ</t>
    </rPh>
    <rPh sb="10" eb="11">
      <t>メイ</t>
    </rPh>
    <phoneticPr fontId="3"/>
  </si>
</sst>
</file>

<file path=xl/styles.xml><?xml version="1.0" encoding="utf-8"?>
<styleSheet xmlns="http://schemas.openxmlformats.org/spreadsheetml/2006/main">
  <fonts count="61">
    <font>
      <sz val="11"/>
      <name val="ＭＳ Ｐゴシック"/>
      <family val="3"/>
      <charset val="128"/>
    </font>
    <font>
      <u/>
      <sz val="11"/>
      <color indexed="12"/>
      <name val="ＤＦ平成明朝体W3"/>
      <family val="1"/>
      <charset val="128"/>
    </font>
    <font>
      <u/>
      <sz val="11"/>
      <color indexed="12"/>
      <name val="ＭＳ Ｐゴシック"/>
      <family val="3"/>
      <charset val="128"/>
    </font>
    <font>
      <sz val="6"/>
      <name val="ＭＳ Ｐゴシック"/>
      <family val="3"/>
      <charset val="128"/>
    </font>
    <font>
      <sz val="11"/>
      <name val="ＤＦ平成明朝体W3"/>
      <family val="1"/>
      <charset val="128"/>
    </font>
    <font>
      <sz val="16"/>
      <name val="ＤＦ平成明朝体W3"/>
      <family val="1"/>
      <charset val="128"/>
    </font>
    <font>
      <sz val="9"/>
      <name val="ＤＦ平成明朝体W3"/>
      <family val="1"/>
      <charset val="128"/>
    </font>
    <font>
      <b/>
      <sz val="20"/>
      <color indexed="10"/>
      <name val="ＭＳ Ｐゴシック"/>
      <family val="3"/>
      <charset val="128"/>
    </font>
    <font>
      <sz val="9"/>
      <name val="ＭＳ Ｐゴシック"/>
      <family val="3"/>
      <charset val="128"/>
    </font>
    <font>
      <sz val="20"/>
      <name val="ＭＳ Ｐゴシック"/>
      <family val="3"/>
      <charset val="128"/>
    </font>
    <font>
      <sz val="16"/>
      <name val="ＭＳ Ｐゴシック"/>
      <family val="3"/>
      <charset val="128"/>
    </font>
    <font>
      <sz val="11"/>
      <color indexed="14"/>
      <name val="ＭＳ Ｐゴシック"/>
      <family val="3"/>
      <charset val="128"/>
    </font>
    <font>
      <u/>
      <sz val="11"/>
      <name val="ＭＳ Ｐゴシック"/>
      <family val="3"/>
      <charset val="128"/>
    </font>
    <font>
      <sz val="11"/>
      <color indexed="10"/>
      <name val="ＭＳ Ｐゴシック"/>
      <family val="3"/>
      <charset val="128"/>
    </font>
    <font>
      <u/>
      <sz val="11"/>
      <color indexed="12"/>
      <name val="ＭＳ 明朝"/>
      <family val="1"/>
      <charset val="128"/>
    </font>
    <font>
      <sz val="11"/>
      <name val="ＭＳ 明朝"/>
      <family val="1"/>
      <charset val="128"/>
    </font>
    <font>
      <sz val="14"/>
      <name val="ＭＳ 明朝"/>
      <family val="1"/>
      <charset val="128"/>
    </font>
    <font>
      <sz val="16"/>
      <name val="ＭＳ 明朝"/>
      <family val="1"/>
      <charset val="128"/>
    </font>
    <font>
      <sz val="10"/>
      <name val="ＭＳ Ｐゴシック"/>
      <family val="3"/>
      <charset val="128"/>
    </font>
    <font>
      <b/>
      <sz val="22"/>
      <color indexed="21"/>
      <name val="HGS創英角ｺﾞｼｯｸUB"/>
      <family val="3"/>
      <charset val="128"/>
    </font>
    <font>
      <sz val="10"/>
      <color indexed="10"/>
      <name val="ＭＳ Ｐゴシック"/>
      <family val="3"/>
      <charset val="128"/>
    </font>
    <font>
      <b/>
      <u/>
      <sz val="16"/>
      <color indexed="12"/>
      <name val="HG正楷書体-PRO"/>
      <family val="4"/>
      <charset val="128"/>
    </font>
    <font>
      <u/>
      <sz val="11"/>
      <color indexed="10"/>
      <name val="ＭＳ Ｐゴシック"/>
      <family val="3"/>
      <charset val="128"/>
    </font>
    <font>
      <sz val="22"/>
      <color indexed="48"/>
      <name val="ＭＳ Ｐゴシック"/>
      <family val="3"/>
      <charset val="128"/>
    </font>
    <font>
      <sz val="11"/>
      <color indexed="61"/>
      <name val="ＭＳ Ｐゴシック"/>
      <family val="3"/>
      <charset val="128"/>
    </font>
    <font>
      <b/>
      <sz val="11"/>
      <color indexed="14"/>
      <name val="ＭＳ Ｐゴシック"/>
      <family val="3"/>
      <charset val="128"/>
    </font>
    <font>
      <b/>
      <u/>
      <sz val="20"/>
      <color indexed="12"/>
      <name val="HG正楷書体-PRO"/>
      <family val="4"/>
      <charset val="128"/>
    </font>
    <font>
      <b/>
      <sz val="16"/>
      <name val="HG正楷書体-PRO"/>
      <family val="4"/>
      <charset val="128"/>
    </font>
    <font>
      <b/>
      <sz val="9"/>
      <color indexed="81"/>
      <name val="ＭＳ Ｐゴシック"/>
      <family val="3"/>
      <charset val="128"/>
    </font>
    <font>
      <b/>
      <sz val="12"/>
      <color indexed="10"/>
      <name val="ＭＳ Ｐゴシック"/>
      <family val="3"/>
      <charset val="128"/>
    </font>
    <font>
      <sz val="11"/>
      <color indexed="52"/>
      <name val="ＭＳ Ｐゴシック"/>
      <family val="3"/>
      <charset val="128"/>
    </font>
    <font>
      <sz val="11"/>
      <color indexed="12"/>
      <name val="ＭＳ Ｐゴシック"/>
      <family val="3"/>
      <charset val="128"/>
    </font>
    <font>
      <b/>
      <u/>
      <sz val="28"/>
      <color indexed="12"/>
      <name val="HG正楷書体-PRO"/>
      <family val="4"/>
      <charset val="128"/>
    </font>
    <font>
      <sz val="42"/>
      <name val="TT-JTC江戸文字「風雲」"/>
      <family val="3"/>
      <charset val="128"/>
    </font>
    <font>
      <sz val="120"/>
      <name val="TT-JTC江戸文字「風雲」"/>
      <family val="3"/>
      <charset val="128"/>
    </font>
    <font>
      <b/>
      <sz val="22"/>
      <name val="HG正楷書体-PRO"/>
      <family val="4"/>
      <charset val="128"/>
    </font>
    <font>
      <b/>
      <sz val="11"/>
      <name val="HG正楷書体-PRO"/>
      <family val="4"/>
      <charset val="128"/>
    </font>
    <font>
      <b/>
      <sz val="20"/>
      <name val="HG正楷書体-PRO"/>
      <family val="4"/>
      <charset val="128"/>
    </font>
    <font>
      <u/>
      <sz val="20"/>
      <color indexed="12"/>
      <name val="ＭＳ Ｐゴシック"/>
      <family val="3"/>
      <charset val="128"/>
    </font>
    <font>
      <sz val="18"/>
      <name val="ＭＳ Ｐゴシック"/>
      <family val="3"/>
      <charset val="128"/>
    </font>
    <font>
      <sz val="10"/>
      <name val="ＭＳ 明朝"/>
      <family val="1"/>
      <charset val="128"/>
    </font>
    <font>
      <sz val="8"/>
      <name val="ＭＳ Ｐゴシック"/>
      <family val="3"/>
      <charset val="128"/>
    </font>
    <font>
      <sz val="11"/>
      <name val="ＤＦ平成明朝体W3Ｊ"/>
      <family val="1"/>
      <charset val="128"/>
    </font>
    <font>
      <sz val="9"/>
      <name val="ＤＦ平成明朝体W3Ｊ"/>
      <family val="1"/>
      <charset val="128"/>
    </font>
    <font>
      <sz val="8"/>
      <name val="ＤＦ平成明朝体W3"/>
      <family val="1"/>
      <charset val="128"/>
    </font>
    <font>
      <sz val="11"/>
      <name val="HG正楷書体-PRO"/>
      <family val="4"/>
      <charset val="128"/>
    </font>
    <font>
      <u/>
      <sz val="48"/>
      <color indexed="12"/>
      <name val="HG正楷書体-PRO"/>
      <family val="4"/>
      <charset val="128"/>
    </font>
    <font>
      <b/>
      <sz val="14"/>
      <color indexed="81"/>
      <name val="ＭＳ Ｐゴシック"/>
      <family val="3"/>
      <charset val="128"/>
    </font>
    <font>
      <u/>
      <sz val="18"/>
      <color indexed="12"/>
      <name val="ＭＳ Ｐゴシック"/>
      <family val="3"/>
      <charset val="128"/>
    </font>
    <font>
      <u/>
      <sz val="16"/>
      <color indexed="12"/>
      <name val="ＤＦ中太楷書体Ｊ"/>
      <family val="3"/>
      <charset val="128"/>
    </font>
    <font>
      <u/>
      <sz val="16"/>
      <color indexed="12"/>
      <name val="ＭＳ Ｐゴシック"/>
      <family val="3"/>
      <charset val="128"/>
    </font>
    <font>
      <b/>
      <sz val="11"/>
      <name val="ＭＳ Ｐゴシック"/>
      <family val="3"/>
      <charset val="128"/>
    </font>
    <font>
      <u/>
      <sz val="12"/>
      <color indexed="12"/>
      <name val="ＭＳ Ｐゴシック"/>
      <family val="3"/>
      <charset val="128"/>
    </font>
    <font>
      <sz val="11"/>
      <color theme="0"/>
      <name val="ＭＳ Ｐゴシック"/>
      <family val="3"/>
      <charset val="128"/>
    </font>
    <font>
      <sz val="11"/>
      <color theme="0"/>
      <name val="ＤＦ平成明朝体W3Ｊ"/>
      <family val="1"/>
      <charset val="128"/>
    </font>
    <font>
      <sz val="28"/>
      <name val="ＭＳ 明朝"/>
      <family val="1"/>
      <charset val="128"/>
    </font>
    <font>
      <sz val="9"/>
      <name val="HGS創英角ｺﾞｼｯｸUB"/>
      <family val="3"/>
      <charset val="128"/>
    </font>
    <font>
      <sz val="9"/>
      <name val="ＭＳ 明朝"/>
      <family val="1"/>
      <charset val="128"/>
    </font>
    <font>
      <sz val="8"/>
      <name val="ＭＳ Ｐ明朝"/>
      <family val="1"/>
      <charset val="128"/>
    </font>
    <font>
      <sz val="8"/>
      <name val="ＤＦ平成明朝体W3Ｊ"/>
      <family val="1"/>
      <charset val="128"/>
    </font>
    <font>
      <sz val="6"/>
      <name val="ＤＦ平成明朝体W3Ｊ"/>
      <family val="1"/>
      <charset val="128"/>
    </font>
  </fonts>
  <fills count="23">
    <fill>
      <patternFill patternType="none"/>
    </fill>
    <fill>
      <patternFill patternType="gray125"/>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double">
        <color indexed="14"/>
      </left>
      <right/>
      <top/>
      <bottom/>
      <diagonal/>
    </border>
    <border>
      <left/>
      <right style="double">
        <color indexed="14"/>
      </right>
      <top/>
      <bottom/>
      <diagonal/>
    </border>
    <border>
      <left style="double">
        <color indexed="14"/>
      </left>
      <right/>
      <top/>
      <bottom style="double">
        <color indexed="14"/>
      </bottom>
      <diagonal/>
    </border>
    <border>
      <left/>
      <right/>
      <top/>
      <bottom style="double">
        <color indexed="14"/>
      </bottom>
      <diagonal/>
    </border>
    <border>
      <left/>
      <right style="double">
        <color indexed="14"/>
      </right>
      <top/>
      <bottom style="double">
        <color indexed="14"/>
      </bottom>
      <diagonal/>
    </border>
    <border>
      <left style="double">
        <color indexed="14"/>
      </left>
      <right/>
      <top style="double">
        <color indexed="14"/>
      </top>
      <bottom/>
      <diagonal/>
    </border>
    <border>
      <left/>
      <right/>
      <top style="double">
        <color indexed="14"/>
      </top>
      <bottom/>
      <diagonal/>
    </border>
    <border>
      <left/>
      <right style="double">
        <color indexed="14"/>
      </right>
      <top style="double">
        <color indexed="1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71">
    <xf numFmtId="0" fontId="0" fillId="0" borderId="0" xfId="0"/>
    <xf numFmtId="0" fontId="4" fillId="0" borderId="0" xfId="0" applyFont="1" applyAlignment="1">
      <alignment vertical="center"/>
    </xf>
    <xf numFmtId="0" fontId="4" fillId="0" borderId="0" xfId="0" applyFont="1"/>
    <xf numFmtId="0" fontId="4" fillId="0" borderId="0" xfId="0" applyFont="1" applyBorder="1" applyAlignment="1">
      <alignment vertical="center"/>
    </xf>
    <xf numFmtId="0" fontId="0" fillId="0" borderId="0" xfId="0" applyFill="1" applyBorder="1" applyAlignment="1"/>
    <xf numFmtId="0" fontId="0" fillId="0" borderId="0" xfId="0" applyAlignment="1"/>
    <xf numFmtId="0" fontId="8"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top"/>
    </xf>
    <xf numFmtId="0" fontId="9" fillId="0" borderId="0" xfId="0" applyFont="1" applyFill="1" applyBorder="1" applyAlignment="1">
      <alignment vertical="center"/>
    </xf>
    <xf numFmtId="0" fontId="10" fillId="0" borderId="0" xfId="0" applyFont="1" applyFill="1" applyBorder="1" applyAlignment="1">
      <alignment horizontal="left" vertical="top"/>
    </xf>
    <xf numFmtId="0" fontId="0" fillId="0" borderId="0" xfId="0" applyFill="1" applyBorder="1" applyAlignment="1">
      <alignment horizontal="distributed" vertical="center"/>
    </xf>
    <xf numFmtId="0" fontId="12" fillId="0" borderId="0" xfId="0" applyFont="1" applyFill="1" applyBorder="1" applyAlignment="1">
      <alignment vertical="center"/>
    </xf>
    <xf numFmtId="0" fontId="0" fillId="0" borderId="0" xfId="0" applyAlignment="1">
      <alignment vertical="center"/>
    </xf>
    <xf numFmtId="0" fontId="13" fillId="0" borderId="0" xfId="0" applyFont="1" applyFill="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distributed" vertical="center"/>
    </xf>
    <xf numFmtId="0" fontId="27" fillId="0" borderId="0" xfId="0" applyFont="1" applyAlignment="1">
      <alignment vertical="center"/>
    </xf>
    <xf numFmtId="0" fontId="29" fillId="2" borderId="0" xfId="0" applyFont="1" applyFill="1" applyBorder="1" applyAlignment="1">
      <alignment horizontal="right" vertical="center"/>
    </xf>
    <xf numFmtId="49" fontId="29" fillId="2" borderId="0" xfId="0" applyNumberFormat="1" applyFont="1" applyFill="1" applyBorder="1" applyAlignment="1">
      <alignment horizontal="center" vertical="center"/>
    </xf>
    <xf numFmtId="0" fontId="29" fillId="2" borderId="0" xfId="0" applyFont="1" applyFill="1" applyBorder="1" applyAlignment="1">
      <alignment vertical="center"/>
    </xf>
    <xf numFmtId="0" fontId="29" fillId="2" borderId="0" xfId="0" applyFont="1" applyFill="1" applyBorder="1" applyAlignment="1">
      <alignment horizontal="center" vertical="center"/>
    </xf>
    <xf numFmtId="0" fontId="29" fillId="2" borderId="0" xfId="0" applyFont="1" applyFill="1" applyBorder="1" applyAlignment="1">
      <alignment vertical="top"/>
    </xf>
    <xf numFmtId="0" fontId="29" fillId="2" borderId="0" xfId="0" applyFont="1" applyFill="1" applyBorder="1" applyAlignment="1">
      <alignment horizontal="left" vertical="center"/>
    </xf>
    <xf numFmtId="0" fontId="30" fillId="0" borderId="0" xfId="0" applyFont="1" applyFill="1" applyBorder="1" applyAlignment="1"/>
    <xf numFmtId="0" fontId="36" fillId="0" borderId="0" xfId="0" applyFont="1"/>
    <xf numFmtId="0" fontId="39" fillId="0" borderId="0" xfId="0" applyFont="1" applyAlignment="1">
      <alignment vertical="center"/>
    </xf>
    <xf numFmtId="0" fontId="9" fillId="0" borderId="0" xfId="0" applyFont="1" applyAlignment="1">
      <alignment vertical="center"/>
    </xf>
    <xf numFmtId="0" fontId="2" fillId="0" borderId="0" xfId="1" applyFill="1" applyAlignment="1" applyProtection="1">
      <alignment vertical="center"/>
    </xf>
    <xf numFmtId="0" fontId="4" fillId="0" borderId="0" xfId="0" applyFont="1" applyBorder="1" applyAlignment="1">
      <alignment vertical="center" shrinkToFit="1"/>
    </xf>
    <xf numFmtId="0" fontId="2" fillId="0" borderId="0" xfId="1" applyFont="1" applyFill="1" applyAlignment="1" applyProtection="1">
      <alignment vertical="center"/>
    </xf>
    <xf numFmtId="0" fontId="5" fillId="0" borderId="0" xfId="0" applyFont="1" applyBorder="1" applyAlignment="1">
      <alignment vertical="center"/>
    </xf>
    <xf numFmtId="0" fontId="15" fillId="0" borderId="0" xfId="0" applyFont="1" applyFill="1" applyAlignment="1">
      <alignment vertical="center"/>
    </xf>
    <xf numFmtId="0" fontId="22" fillId="0" borderId="0" xfId="1" applyFont="1" applyFill="1" applyAlignment="1" applyProtection="1">
      <alignment vertical="center"/>
    </xf>
    <xf numFmtId="0" fontId="0" fillId="0" borderId="0" xfId="0" applyFill="1" applyBorder="1" applyAlignment="1">
      <alignment vertical="center" wrapText="1"/>
    </xf>
    <xf numFmtId="0" fontId="22" fillId="0" borderId="0" xfId="1" applyFont="1" applyFill="1" applyBorder="1" applyAlignment="1" applyProtection="1">
      <alignment vertical="center"/>
    </xf>
    <xf numFmtId="0" fontId="38" fillId="0" borderId="0" xfId="1" applyFont="1" applyFill="1" applyBorder="1" applyAlignment="1" applyProtection="1">
      <alignment vertical="center"/>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ill="1"/>
    <xf numFmtId="0" fontId="0" fillId="0" borderId="1" xfId="0" applyBorder="1"/>
    <xf numFmtId="0" fontId="4" fillId="0" borderId="0" xfId="0" applyFont="1" applyBorder="1" applyAlignment="1">
      <alignment horizontal="center" vertical="center"/>
    </xf>
    <xf numFmtId="0" fontId="43" fillId="0" borderId="2" xfId="0" applyFont="1" applyFill="1" applyBorder="1" applyAlignment="1">
      <alignment vertical="center" wrapText="1" shrinkToFit="1"/>
    </xf>
    <xf numFmtId="0" fontId="0" fillId="12" borderId="1" xfId="0" applyFill="1" applyBorder="1" applyAlignment="1">
      <alignment horizontal="center"/>
    </xf>
    <xf numFmtId="0" fontId="0" fillId="12" borderId="1" xfId="0" applyFill="1" applyBorder="1" applyAlignment="1">
      <alignment horizontal="center" vertical="center"/>
    </xf>
    <xf numFmtId="0" fontId="0" fillId="0" borderId="1" xfId="0" applyBorder="1" applyAlignment="1">
      <alignment horizontal="center" vertical="center" wrapText="1"/>
    </xf>
    <xf numFmtId="0" fontId="15" fillId="0" borderId="0" xfId="0" applyFont="1" applyBorder="1" applyAlignment="1">
      <alignment vertical="center"/>
    </xf>
    <xf numFmtId="0" fontId="4" fillId="0" borderId="0" xfId="0" applyFont="1" applyBorder="1" applyAlignment="1">
      <alignment horizontal="center" shrinkToFit="1"/>
    </xf>
    <xf numFmtId="49" fontId="4" fillId="0" borderId="0" xfId="0" applyNumberFormat="1" applyFont="1" applyBorder="1" applyAlignment="1">
      <alignment horizontal="center" vertical="center"/>
    </xf>
    <xf numFmtId="0" fontId="0" fillId="0" borderId="1" xfId="0" applyBorder="1" applyAlignment="1">
      <alignment horizontal="center" vertical="center"/>
    </xf>
    <xf numFmtId="0" fontId="42" fillId="3" borderId="1" xfId="0" applyFont="1" applyFill="1" applyBorder="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shrinkToFit="1"/>
    </xf>
    <xf numFmtId="0" fontId="0" fillId="0" borderId="0" xfId="0" applyAlignment="1">
      <alignment horizontal="center"/>
    </xf>
    <xf numFmtId="0" fontId="42" fillId="0" borderId="0" xfId="0" applyFont="1" applyFill="1" applyBorder="1" applyAlignment="1">
      <alignment horizontal="left" vertical="center"/>
    </xf>
    <xf numFmtId="0" fontId="0" fillId="0" borderId="0" xfId="0" applyBorder="1" applyAlignment="1">
      <alignment vertical="center"/>
    </xf>
    <xf numFmtId="0" fontId="0" fillId="0" borderId="5" xfId="0" applyFill="1" applyBorder="1" applyAlignment="1">
      <alignment vertical="center" shrinkToFit="1"/>
    </xf>
    <xf numFmtId="0" fontId="42" fillId="4" borderId="4" xfId="0" applyFont="1" applyFill="1" applyBorder="1" applyAlignment="1">
      <alignment horizontal="center" vertical="center" shrinkToFit="1"/>
    </xf>
    <xf numFmtId="0" fontId="42" fillId="6" borderId="1" xfId="0" applyFont="1" applyFill="1" applyBorder="1" applyAlignment="1">
      <alignment horizontal="center" vertical="center" shrinkToFit="1"/>
    </xf>
    <xf numFmtId="0" fontId="42" fillId="3" borderId="1" xfId="0" applyFont="1" applyFill="1" applyBorder="1" applyAlignment="1">
      <alignment horizontal="center" vertical="center" shrinkToFit="1"/>
    </xf>
    <xf numFmtId="0" fontId="0" fillId="0" borderId="0" xfId="0" applyAlignment="1">
      <alignment shrinkToFit="1"/>
    </xf>
    <xf numFmtId="0" fontId="27" fillId="0" borderId="0" xfId="0" applyFont="1" applyFill="1" applyBorder="1" applyAlignment="1">
      <alignment vertical="center"/>
    </xf>
    <xf numFmtId="0" fontId="21" fillId="0" borderId="0" xfId="1" applyFont="1" applyFill="1" applyBorder="1" applyAlignment="1" applyProtection="1">
      <alignment vertical="center" wrapText="1"/>
    </xf>
    <xf numFmtId="0" fontId="21" fillId="0" borderId="0" xfId="1" applyFont="1" applyFill="1" applyBorder="1" applyAlignment="1" applyProtection="1">
      <alignment vertical="center"/>
    </xf>
    <xf numFmtId="0" fontId="3" fillId="0" borderId="1" xfId="0" applyFont="1" applyBorder="1" applyAlignment="1">
      <alignment wrapText="1"/>
    </xf>
    <xf numFmtId="0" fontId="53" fillId="0" borderId="0" xfId="0" applyFont="1"/>
    <xf numFmtId="0" fontId="54" fillId="0" borderId="0" xfId="0" applyFont="1" applyFill="1" applyBorder="1" applyAlignment="1">
      <alignment horizontal="center" vertical="center"/>
    </xf>
    <xf numFmtId="0" fontId="49" fillId="0" borderId="0" xfId="1" applyFont="1" applyFill="1" applyBorder="1" applyAlignment="1" applyProtection="1">
      <alignment vertical="center" wrapText="1"/>
    </xf>
    <xf numFmtId="0" fontId="49" fillId="0" borderId="0" xfId="1" applyFont="1" applyFill="1" applyBorder="1" applyAlignment="1" applyProtection="1">
      <alignment vertical="center"/>
    </xf>
    <xf numFmtId="0" fontId="42" fillId="0" borderId="4" xfId="0" applyFont="1" applyFill="1" applyBorder="1" applyAlignment="1">
      <alignment horizontal="center" vertical="center" shrinkToFit="1"/>
    </xf>
    <xf numFmtId="0" fontId="42" fillId="0" borderId="1" xfId="0" applyFont="1" applyFill="1" applyBorder="1" applyAlignment="1">
      <alignment shrinkToFit="1"/>
    </xf>
    <xf numFmtId="0" fontId="0" fillId="14" borderId="1" xfId="0" applyFill="1" applyBorder="1" applyAlignment="1">
      <alignment vertical="center"/>
    </xf>
    <xf numFmtId="0" fontId="15" fillId="0" borderId="0" xfId="0" applyFont="1" applyBorder="1" applyAlignment="1">
      <alignment horizontal="left" vertical="top" wrapText="1"/>
    </xf>
    <xf numFmtId="0" fontId="0" fillId="0" borderId="0" xfId="0" applyFill="1" applyBorder="1" applyAlignment="1">
      <alignment horizontal="left" vertical="top" wrapText="1"/>
    </xf>
    <xf numFmtId="0" fontId="4" fillId="0" borderId="0" xfId="0" applyFont="1" applyAlignment="1">
      <alignment vertical="center" shrinkToFit="1"/>
    </xf>
    <xf numFmtId="0" fontId="0" fillId="0" borderId="0" xfId="0" applyAlignment="1">
      <alignment horizontal="center" shrinkToFit="1"/>
    </xf>
    <xf numFmtId="0" fontId="0" fillId="0" borderId="1" xfId="0" applyBorder="1" applyAlignment="1">
      <alignment horizontal="center" shrinkToFit="1"/>
    </xf>
    <xf numFmtId="0" fontId="0" fillId="0" borderId="1" xfId="0" applyFill="1" applyBorder="1" applyAlignment="1">
      <alignment shrinkToFit="1"/>
    </xf>
    <xf numFmtId="0" fontId="42" fillId="3" borderId="1" xfId="0" applyFont="1" applyFill="1" applyBorder="1" applyAlignment="1">
      <alignment horizontal="center" shrinkToFit="1"/>
    </xf>
    <xf numFmtId="0" fontId="0" fillId="12" borderId="1" xfId="0" applyFill="1" applyBorder="1" applyAlignment="1">
      <alignment horizontal="center" shrinkToFit="1"/>
    </xf>
    <xf numFmtId="0" fontId="0" fillId="0" borderId="1" xfId="0" applyFill="1" applyBorder="1" applyAlignment="1">
      <alignment horizontal="center" shrinkToFit="1"/>
    </xf>
    <xf numFmtId="0" fontId="42" fillId="4" borderId="1" xfId="0" applyFont="1" applyFill="1" applyBorder="1" applyAlignment="1">
      <alignment horizontal="center" vertical="center" shrinkToFit="1"/>
    </xf>
    <xf numFmtId="0" fontId="0" fillId="0" borderId="15" xfId="0" applyFill="1" applyBorder="1" applyAlignment="1">
      <alignment horizontal="center" vertical="center"/>
    </xf>
    <xf numFmtId="0" fontId="0" fillId="13" borderId="1" xfId="0" applyFill="1" applyBorder="1" applyAlignment="1">
      <alignment horizontal="center" vertical="center"/>
    </xf>
    <xf numFmtId="0" fontId="0" fillId="0" borderId="5" xfId="0" applyFill="1" applyBorder="1" applyAlignment="1">
      <alignment horizontal="center" vertical="center"/>
    </xf>
    <xf numFmtId="0" fontId="16" fillId="0" borderId="0" xfId="0" applyFont="1" applyAlignment="1">
      <alignment horizontal="distributed" vertical="center"/>
    </xf>
    <xf numFmtId="0" fontId="4" fillId="0" borderId="0" xfId="0" applyFont="1" applyBorder="1" applyAlignment="1">
      <alignment horizontal="center" vertical="center" shrinkToFit="1"/>
    </xf>
    <xf numFmtId="0" fontId="0" fillId="0" borderId="0" xfId="0" applyFont="1" applyFill="1" applyAlignment="1">
      <alignment horizontal="left" vertical="center"/>
    </xf>
    <xf numFmtId="0" fontId="0" fillId="14" borderId="1" xfId="0" applyFill="1" applyBorder="1" applyAlignment="1">
      <alignment horizontal="center" vertical="center"/>
    </xf>
    <xf numFmtId="0" fontId="42" fillId="0" borderId="3"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1" xfId="0" applyFont="1" applyFill="1" applyBorder="1" applyAlignment="1">
      <alignment horizontal="center" shrinkToFit="1"/>
    </xf>
    <xf numFmtId="0" fontId="0" fillId="0" borderId="22" xfId="0" applyFill="1" applyBorder="1" applyAlignment="1">
      <alignment horizontal="center" shrinkToFit="1"/>
    </xf>
    <xf numFmtId="0" fontId="0" fillId="0" borderId="1" xfId="0" applyBorder="1" applyAlignment="1">
      <alignment horizontal="center" vertical="center" shrinkToFit="1"/>
    </xf>
    <xf numFmtId="0" fontId="42" fillId="0" borderId="1" xfId="0" applyFont="1" applyFill="1" applyBorder="1" applyAlignment="1">
      <alignment horizontal="center" vertical="center" shrinkToFit="1"/>
    </xf>
    <xf numFmtId="0" fontId="4" fillId="0" borderId="1" xfId="0" applyFont="1" applyBorder="1" applyAlignment="1">
      <alignment horizontal="center" vertical="center"/>
    </xf>
    <xf numFmtId="0" fontId="4" fillId="13" borderId="1" xfId="0" applyFont="1" applyFill="1" applyBorder="1" applyAlignment="1">
      <alignment horizontal="center" vertical="center" shrinkToFit="1"/>
    </xf>
    <xf numFmtId="0" fontId="2" fillId="15" borderId="0" xfId="1" applyFill="1" applyAlignment="1" applyProtection="1">
      <alignment horizontal="center" vertical="center"/>
    </xf>
    <xf numFmtId="0" fontId="49" fillId="15" borderId="0" xfId="1" applyFont="1" applyFill="1" applyBorder="1" applyAlignment="1" applyProtection="1">
      <alignment vertical="center"/>
    </xf>
    <xf numFmtId="0" fontId="0" fillId="14" borderId="1" xfId="0" applyFill="1" applyBorder="1" applyAlignment="1">
      <alignment horizontal="right" vertical="center"/>
    </xf>
    <xf numFmtId="0" fontId="40" fillId="0" borderId="0" xfId="0" applyFont="1" applyBorder="1" applyAlignment="1">
      <alignment vertical="center" shrinkToFit="1"/>
    </xf>
    <xf numFmtId="0" fontId="0" fillId="0" borderId="0" xfId="0" applyBorder="1" applyAlignment="1">
      <alignment vertical="center" shrinkToFit="1"/>
    </xf>
    <xf numFmtId="0" fontId="17" fillId="0" borderId="0" xfId="0" applyFont="1" applyBorder="1" applyAlignment="1">
      <alignment vertical="center"/>
    </xf>
    <xf numFmtId="0" fontId="17" fillId="0" borderId="0" xfId="0" applyFont="1" applyAlignment="1">
      <alignment vertical="center"/>
    </xf>
    <xf numFmtId="0" fontId="16" fillId="0" borderId="0" xfId="0" applyFont="1" applyAlignment="1">
      <alignment horizontal="left" vertical="center" shrinkToFit="1"/>
    </xf>
    <xf numFmtId="0" fontId="0" fillId="0" borderId="0" xfId="0" applyFill="1" applyAlignment="1">
      <alignment horizontal="left" vertical="center"/>
    </xf>
    <xf numFmtId="0" fontId="0" fillId="0" borderId="0" xfId="0" applyFont="1" applyFill="1" applyAlignment="1">
      <alignment horizontal="left" vertical="center"/>
    </xf>
    <xf numFmtId="0" fontId="42" fillId="0" borderId="3"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3"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32" fillId="4" borderId="0" xfId="1" applyFont="1" applyFill="1" applyAlignment="1" applyProtection="1">
      <alignment horizontal="center" vertical="center"/>
    </xf>
    <xf numFmtId="0" fontId="7" fillId="5" borderId="1" xfId="0" applyFont="1" applyFill="1" applyBorder="1" applyAlignment="1">
      <alignment horizontal="center" vertical="center"/>
    </xf>
    <xf numFmtId="0" fontId="18" fillId="6" borderId="0"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10" fillId="0" borderId="0" xfId="0" applyFont="1" applyFill="1" applyBorder="1" applyAlignment="1">
      <alignment horizontal="center" vertical="top"/>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xf>
    <xf numFmtId="0" fontId="8" fillId="2" borderId="14" xfId="0" applyFont="1" applyFill="1" applyBorder="1" applyAlignment="1">
      <alignment horizontal="left" vertical="top"/>
    </xf>
    <xf numFmtId="0" fontId="25" fillId="2" borderId="0" xfId="0" applyFont="1" applyFill="1" applyBorder="1" applyAlignment="1">
      <alignment horizontal="center" vertical="center"/>
    </xf>
    <xf numFmtId="0" fontId="26" fillId="5" borderId="0" xfId="1" applyFont="1" applyFill="1" applyBorder="1" applyAlignment="1" applyProtection="1">
      <alignment horizontal="center" vertical="center"/>
    </xf>
    <xf numFmtId="0" fontId="26" fillId="7" borderId="0" xfId="1" applyFont="1" applyFill="1" applyBorder="1" applyAlignment="1" applyProtection="1">
      <alignment horizontal="center" vertical="center"/>
    </xf>
    <xf numFmtId="0" fontId="11" fillId="0" borderId="1" xfId="0" applyFont="1" applyFill="1" applyBorder="1" applyAlignment="1">
      <alignment horizontal="center" vertical="center"/>
    </xf>
    <xf numFmtId="0" fontId="35" fillId="0" borderId="0" xfId="0" applyFont="1" applyAlignment="1">
      <alignment horizontal="right" shrinkToFit="1"/>
    </xf>
    <xf numFmtId="0" fontId="37" fillId="0" borderId="0" xfId="0" applyFont="1" applyAlignment="1">
      <alignment horizontal="left"/>
    </xf>
    <xf numFmtId="0" fontId="37" fillId="0" borderId="0" xfId="0" applyFont="1" applyAlignment="1">
      <alignment vertical="center" wrapText="1"/>
    </xf>
    <xf numFmtId="0" fontId="2" fillId="5" borderId="0" xfId="1" applyFill="1" applyAlignment="1" applyProtection="1">
      <alignment horizontal="center" vertical="center"/>
    </xf>
    <xf numFmtId="0" fontId="33" fillId="0" borderId="0" xfId="0" applyFont="1" applyAlignment="1">
      <alignment horizontal="center"/>
    </xf>
    <xf numFmtId="0" fontId="34" fillId="0" borderId="0" xfId="0" applyFont="1" applyAlignment="1">
      <alignment horizontal="distributed" vertical="center" shrinkToFit="1"/>
    </xf>
    <xf numFmtId="0" fontId="34" fillId="0" borderId="0" xfId="0" applyFont="1" applyAlignment="1">
      <alignment horizontal="center" vertical="center" shrinkToFit="1"/>
    </xf>
    <xf numFmtId="0" fontId="0" fillId="0" borderId="15" xfId="0" applyFill="1" applyBorder="1" applyAlignment="1">
      <alignment horizontal="center" vertical="center"/>
    </xf>
    <xf numFmtId="0" fontId="31" fillId="5" borderId="0" xfId="0" applyFont="1" applyFill="1" applyAlignment="1">
      <alignment horizontal="left" vertical="center" wrapText="1"/>
    </xf>
    <xf numFmtId="0" fontId="39" fillId="6" borderId="16" xfId="0" applyFont="1" applyFill="1" applyBorder="1" applyAlignment="1">
      <alignment vertical="center" shrinkToFit="1"/>
    </xf>
    <xf numFmtId="0" fontId="39" fillId="6" borderId="17" xfId="0" applyFont="1" applyFill="1" applyBorder="1" applyAlignment="1">
      <alignment vertical="center" shrinkToFit="1"/>
    </xf>
    <xf numFmtId="0" fontId="39" fillId="6" borderId="18" xfId="0" applyFont="1" applyFill="1" applyBorder="1" applyAlignment="1">
      <alignment vertical="center" shrinkToFit="1"/>
    </xf>
    <xf numFmtId="0" fontId="39" fillId="6" borderId="19" xfId="0" applyFont="1" applyFill="1" applyBorder="1" applyAlignment="1">
      <alignment vertical="center" shrinkToFit="1"/>
    </xf>
    <xf numFmtId="0" fontId="39" fillId="6" borderId="20" xfId="0" applyFont="1" applyFill="1" applyBorder="1" applyAlignment="1">
      <alignment vertical="center" shrinkToFit="1"/>
    </xf>
    <xf numFmtId="0" fontId="39" fillId="6" borderId="21" xfId="0" applyFont="1" applyFill="1" applyBorder="1" applyAlignment="1">
      <alignment vertical="center" shrinkToFit="1"/>
    </xf>
    <xf numFmtId="0" fontId="20" fillId="6" borderId="1" xfId="0" applyFont="1" applyFill="1" applyBorder="1" applyAlignment="1">
      <alignment horizontal="left" vertical="center" wrapText="1"/>
    </xf>
    <xf numFmtId="0" fontId="39" fillId="6" borderId="1" xfId="0" applyFont="1" applyFill="1" applyBorder="1" applyAlignment="1">
      <alignment vertical="center"/>
    </xf>
    <xf numFmtId="0" fontId="0" fillId="13" borderId="1" xfId="0" applyFill="1" applyBorder="1" applyAlignment="1">
      <alignment horizontal="center" vertical="center"/>
    </xf>
    <xf numFmtId="0" fontId="38" fillId="8" borderId="1" xfId="1" applyFont="1" applyFill="1" applyBorder="1" applyAlignment="1" applyProtection="1">
      <alignment horizontal="center" vertical="center" wrapText="1"/>
    </xf>
    <xf numFmtId="0" fontId="38" fillId="8" borderId="1" xfId="1" applyFont="1" applyFill="1" applyBorder="1" applyAlignment="1" applyProtection="1">
      <alignment horizontal="center" vertical="center"/>
    </xf>
    <xf numFmtId="0" fontId="39" fillId="6" borderId="1" xfId="0" applyFont="1" applyFill="1" applyBorder="1" applyAlignment="1">
      <alignment vertical="center" shrinkToFit="1"/>
    </xf>
    <xf numFmtId="0" fontId="9" fillId="2" borderId="1" xfId="0" applyFont="1" applyFill="1" applyBorder="1" applyAlignment="1">
      <alignment horizontal="center" vertical="center"/>
    </xf>
    <xf numFmtId="0" fontId="52" fillId="9" borderId="0" xfId="1" applyFont="1" applyFill="1" applyAlignment="1" applyProtection="1">
      <alignment horizontal="center" vertical="center" textRotation="255"/>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23" fillId="6" borderId="1" xfId="0" applyFont="1" applyFill="1" applyBorder="1" applyAlignment="1">
      <alignment horizontal="center" vertical="center"/>
    </xf>
    <xf numFmtId="0" fontId="24" fillId="2" borderId="1" xfId="0" applyFont="1" applyFill="1" applyBorder="1" applyAlignment="1">
      <alignment horizontal="center" vertical="center"/>
    </xf>
    <xf numFmtId="0" fontId="0" fillId="0" borderId="5" xfId="0" applyFill="1" applyBorder="1" applyAlignment="1">
      <alignment horizontal="center" vertical="center"/>
    </xf>
    <xf numFmtId="0" fontId="10" fillId="6" borderId="1" xfId="0" applyFont="1" applyFill="1" applyBorder="1" applyAlignment="1">
      <alignment vertical="center"/>
    </xf>
    <xf numFmtId="0" fontId="39" fillId="2" borderId="1" xfId="0" applyFont="1" applyFill="1" applyBorder="1" applyAlignment="1">
      <alignment horizontal="center" vertical="center"/>
    </xf>
    <xf numFmtId="0" fontId="0" fillId="0" borderId="0" xfId="0" applyFill="1" applyBorder="1" applyAlignment="1">
      <alignment horizontal="center" vertical="center" shrinkToFit="1"/>
    </xf>
    <xf numFmtId="0" fontId="39" fillId="2" borderId="16" xfId="0" applyFont="1" applyFill="1" applyBorder="1" applyAlignment="1">
      <alignment horizontal="center" vertical="center"/>
    </xf>
    <xf numFmtId="0" fontId="39" fillId="2" borderId="17" xfId="0" applyFont="1" applyFill="1" applyBorder="1" applyAlignment="1">
      <alignment horizontal="center" vertical="center"/>
    </xf>
    <xf numFmtId="0" fontId="39" fillId="2" borderId="18" xfId="0" applyFont="1" applyFill="1" applyBorder="1" applyAlignment="1">
      <alignment horizontal="center" vertical="center"/>
    </xf>
    <xf numFmtId="0" fontId="0" fillId="0" borderId="20" xfId="0" applyFont="1" applyFill="1" applyBorder="1" applyAlignment="1">
      <alignment horizontal="center" shrinkToFit="1"/>
    </xf>
    <xf numFmtId="0" fontId="2" fillId="9" borderId="0" xfId="1" applyFill="1" applyAlignment="1" applyProtection="1">
      <alignment horizontal="center" vertical="center" textRotation="255"/>
    </xf>
    <xf numFmtId="0" fontId="0" fillId="5" borderId="16" xfId="0" applyFill="1" applyBorder="1" applyAlignment="1">
      <alignment horizontal="center" vertical="center" shrinkToFit="1"/>
    </xf>
    <xf numFmtId="0" fontId="0" fillId="5" borderId="17" xfId="0" applyFill="1" applyBorder="1" applyAlignment="1">
      <alignment horizontal="center" vertical="center" shrinkToFit="1"/>
    </xf>
    <xf numFmtId="0" fontId="0" fillId="5" borderId="18" xfId="0" applyFill="1" applyBorder="1" applyAlignment="1">
      <alignment horizontal="center" vertical="center" shrinkToFit="1"/>
    </xf>
    <xf numFmtId="0" fontId="39" fillId="2" borderId="4" xfId="0" applyFont="1" applyFill="1" applyBorder="1" applyAlignment="1">
      <alignment horizontal="center" vertical="center"/>
    </xf>
    <xf numFmtId="0" fontId="39" fillId="2" borderId="22" xfId="0" applyFont="1" applyFill="1" applyBorder="1" applyAlignment="1">
      <alignment horizontal="center" vertical="center"/>
    </xf>
    <xf numFmtId="0" fontId="39" fillId="2" borderId="6" xfId="0" applyFont="1" applyFill="1" applyBorder="1" applyAlignment="1">
      <alignment horizontal="center" vertical="center"/>
    </xf>
    <xf numFmtId="0" fontId="20" fillId="6" borderId="16" xfId="0" applyFont="1" applyFill="1" applyBorder="1" applyAlignment="1">
      <alignment horizontal="left" vertical="center" wrapText="1"/>
    </xf>
    <xf numFmtId="0" fontId="20" fillId="6" borderId="17" xfId="0" applyFont="1" applyFill="1" applyBorder="1" applyAlignment="1">
      <alignment horizontal="left" vertical="center" wrapText="1"/>
    </xf>
    <xf numFmtId="0" fontId="20" fillId="6" borderId="18" xfId="0" applyFont="1" applyFill="1" applyBorder="1" applyAlignment="1">
      <alignment horizontal="left" vertical="center" wrapText="1"/>
    </xf>
    <xf numFmtId="0" fontId="20" fillId="6" borderId="19" xfId="0" applyFont="1" applyFill="1" applyBorder="1" applyAlignment="1">
      <alignment horizontal="left" vertical="center" wrapText="1"/>
    </xf>
    <xf numFmtId="0" fontId="20" fillId="6" borderId="20" xfId="0" applyFont="1" applyFill="1" applyBorder="1" applyAlignment="1">
      <alignment horizontal="left" vertical="center" wrapText="1"/>
    </xf>
    <xf numFmtId="0" fontId="20" fillId="6" borderId="21" xfId="0" applyFont="1" applyFill="1" applyBorder="1" applyAlignment="1">
      <alignment horizontal="left" vertical="center" wrapText="1"/>
    </xf>
    <xf numFmtId="0" fontId="19" fillId="5" borderId="1" xfId="0" applyFont="1" applyFill="1" applyBorder="1" applyAlignment="1">
      <alignment horizontal="center" vertical="center"/>
    </xf>
    <xf numFmtId="0" fontId="13" fillId="6" borderId="1" xfId="0" applyFont="1" applyFill="1" applyBorder="1" applyAlignment="1">
      <alignment horizontal="center" vertical="center"/>
    </xf>
    <xf numFmtId="0" fontId="10" fillId="6" borderId="1" xfId="0" applyFont="1" applyFill="1" applyBorder="1" applyAlignment="1">
      <alignment horizontal="left" vertical="center" indent="1"/>
    </xf>
    <xf numFmtId="0" fontId="39" fillId="2" borderId="1" xfId="0" applyFont="1" applyFill="1" applyBorder="1" applyAlignment="1">
      <alignment horizontal="center" vertical="center" shrinkToFit="1"/>
    </xf>
    <xf numFmtId="0" fontId="2" fillId="15" borderId="0" xfId="1" applyFill="1" applyAlignment="1" applyProtection="1">
      <alignment horizontal="center" vertical="center"/>
    </xf>
    <xf numFmtId="0" fontId="2" fillId="16" borderId="0" xfId="1" applyFill="1" applyAlignment="1" applyProtection="1">
      <alignment horizontal="center" vertical="center"/>
    </xf>
    <xf numFmtId="0" fontId="2" fillId="17" borderId="0" xfId="1" applyFill="1" applyAlignment="1" applyProtection="1">
      <alignment horizontal="center" vertical="center"/>
    </xf>
    <xf numFmtId="0" fontId="48" fillId="12" borderId="1" xfId="1" applyFont="1" applyFill="1" applyBorder="1" applyAlignment="1" applyProtection="1">
      <alignment horizontal="center" vertical="center" wrapText="1"/>
    </xf>
    <xf numFmtId="0" fontId="48" fillId="20" borderId="1" xfId="1" applyFont="1" applyFill="1" applyBorder="1" applyAlignment="1" applyProtection="1">
      <alignment horizontal="center" vertical="center" wrapText="1"/>
    </xf>
    <xf numFmtId="0" fontId="48" fillId="19" borderId="16" xfId="1" applyFont="1" applyFill="1" applyBorder="1" applyAlignment="1" applyProtection="1">
      <alignment horizontal="center" vertical="center" wrapText="1"/>
    </xf>
    <xf numFmtId="0" fontId="48" fillId="19" borderId="17" xfId="1" applyFont="1" applyFill="1" applyBorder="1" applyAlignment="1" applyProtection="1">
      <alignment horizontal="center" vertical="center" wrapText="1"/>
    </xf>
    <xf numFmtId="0" fontId="48" fillId="19" borderId="18" xfId="1" applyFont="1" applyFill="1" applyBorder="1" applyAlignment="1" applyProtection="1">
      <alignment horizontal="center" vertical="center" wrapText="1"/>
    </xf>
    <xf numFmtId="0" fontId="48" fillId="18" borderId="16" xfId="1" applyFont="1" applyFill="1" applyBorder="1" applyAlignment="1" applyProtection="1">
      <alignment horizontal="center" vertical="center" wrapText="1"/>
    </xf>
    <xf numFmtId="0" fontId="48" fillId="18" borderId="17" xfId="1" applyFont="1" applyFill="1" applyBorder="1" applyAlignment="1" applyProtection="1">
      <alignment horizontal="center" vertical="center" wrapText="1"/>
    </xf>
    <xf numFmtId="0" fontId="48" fillId="18" borderId="18" xfId="1" applyFont="1" applyFill="1" applyBorder="1" applyAlignment="1" applyProtection="1">
      <alignment horizontal="center" vertical="center" wrapText="1"/>
    </xf>
    <xf numFmtId="0" fontId="15" fillId="0" borderId="4"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6" fillId="0" borderId="0" xfId="0" applyFont="1" applyAlignment="1">
      <alignment horizontal="left" vertical="center" shrinkToFit="1"/>
    </xf>
    <xf numFmtId="0" fontId="17" fillId="0" borderId="27"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24" xfId="0" applyFont="1" applyBorder="1" applyAlignment="1">
      <alignment horizontal="center" vertical="center"/>
    </xf>
    <xf numFmtId="0" fontId="17" fillId="0" borderId="1"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22" xfId="0" applyFont="1" applyBorder="1" applyAlignment="1">
      <alignment horizontal="center" vertical="center"/>
    </xf>
    <xf numFmtId="0" fontId="17" fillId="0" borderId="6" xfId="0" applyFont="1" applyBorder="1" applyAlignment="1">
      <alignment horizontal="center" vertical="center"/>
    </xf>
    <xf numFmtId="0" fontId="17" fillId="0" borderId="4"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4" fillId="0" borderId="0" xfId="0" applyFont="1" applyBorder="1" applyAlignment="1">
      <alignment horizontal="left" vertical="top" wrapText="1"/>
    </xf>
    <xf numFmtId="0" fontId="17" fillId="0" borderId="22"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9" xfId="0" applyFont="1" applyBorder="1" applyAlignment="1">
      <alignment horizontal="center" vertical="center" shrinkToFit="1"/>
    </xf>
    <xf numFmtId="0" fontId="15" fillId="0" borderId="0" xfId="0" applyFont="1" applyAlignment="1">
      <alignment horizontal="center" vertical="center"/>
    </xf>
    <xf numFmtId="0" fontId="4" fillId="0" borderId="0" xfId="0" applyFont="1" applyAlignment="1">
      <alignment horizontal="center" vertical="top" wrapText="1"/>
    </xf>
    <xf numFmtId="0" fontId="17" fillId="0" borderId="31"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2" xfId="0" applyFont="1" applyBorder="1" applyAlignment="1">
      <alignment horizontal="center" vertical="center"/>
    </xf>
    <xf numFmtId="0" fontId="1" fillId="10" borderId="0" xfId="1" applyFont="1" applyFill="1" applyAlignment="1" applyProtection="1">
      <alignment horizontal="center" vertical="center"/>
    </xf>
    <xf numFmtId="0" fontId="14" fillId="11" borderId="0" xfId="1" applyFont="1" applyFill="1" applyAlignment="1" applyProtection="1">
      <alignment horizontal="center" vertical="center"/>
    </xf>
    <xf numFmtId="0" fontId="4" fillId="0" borderId="0" xfId="0" applyFont="1" applyBorder="1" applyAlignment="1">
      <alignment horizontal="center" vertical="center" shrinkToFit="1"/>
    </xf>
    <xf numFmtId="0" fontId="48" fillId="11" borderId="0" xfId="1" applyFont="1" applyFill="1" applyAlignment="1" applyProtection="1">
      <alignment horizontal="center" vertical="center" wrapText="1"/>
    </xf>
    <xf numFmtId="0" fontId="48" fillId="11" borderId="0" xfId="1" applyFont="1" applyFill="1" applyAlignment="1" applyProtection="1">
      <alignment horizontal="center" vertical="center"/>
    </xf>
    <xf numFmtId="0" fontId="44" fillId="0" borderId="4" xfId="0" applyFont="1" applyBorder="1" applyAlignment="1">
      <alignment horizontal="left" vertical="center" wrapText="1" shrinkToFit="1"/>
    </xf>
    <xf numFmtId="0" fontId="44" fillId="0" borderId="6" xfId="0" applyFont="1" applyBorder="1" applyAlignment="1">
      <alignment horizontal="left" vertical="center" wrapText="1" shrinkToFit="1"/>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6" fillId="0" borderId="0" xfId="0" applyFont="1" applyAlignment="1">
      <alignment horizontal="center" vertical="center" wrapText="1"/>
    </xf>
    <xf numFmtId="0" fontId="17" fillId="0" borderId="33" xfId="0" applyFont="1" applyBorder="1" applyAlignment="1">
      <alignment horizontal="center" vertical="center"/>
    </xf>
    <xf numFmtId="0" fontId="17" fillId="0" borderId="41" xfId="0" applyFont="1" applyBorder="1" applyAlignment="1">
      <alignment horizontal="center" vertical="center"/>
    </xf>
    <xf numFmtId="0" fontId="40" fillId="0" borderId="33" xfId="0" applyFont="1" applyBorder="1" applyAlignment="1">
      <alignment horizontal="center" vertical="center" shrinkToFit="1"/>
    </xf>
    <xf numFmtId="0" fontId="40" fillId="0" borderId="34"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4" xfId="0" applyFont="1" applyBorder="1" applyAlignment="1">
      <alignment horizontal="center" vertical="center" shrinkToFit="1"/>
    </xf>
    <xf numFmtId="0" fontId="40" fillId="0" borderId="42" xfId="0"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29" xfId="0" applyFont="1" applyBorder="1" applyAlignment="1">
      <alignment horizontal="center" vertical="center" shrinkToFit="1"/>
    </xf>
    <xf numFmtId="0" fontId="17" fillId="0" borderId="26" xfId="0" applyFont="1" applyBorder="1" applyAlignment="1">
      <alignment horizontal="center" vertical="center"/>
    </xf>
    <xf numFmtId="0" fontId="17" fillId="0" borderId="1" xfId="0" applyFont="1" applyBorder="1" applyAlignment="1">
      <alignment horizontal="center" vertical="center"/>
    </xf>
    <xf numFmtId="0" fontId="17" fillId="0" borderId="30"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19" xfId="0" applyFont="1" applyBorder="1" applyAlignment="1">
      <alignment horizontal="center" vertical="center" shrinkToFit="1"/>
    </xf>
    <xf numFmtId="0" fontId="15" fillId="0" borderId="1" xfId="0" applyFont="1" applyBorder="1" applyAlignment="1">
      <alignment horizontal="center" vertical="center"/>
    </xf>
    <xf numFmtId="0" fontId="15" fillId="0" borderId="30" xfId="0" applyFont="1" applyBorder="1" applyAlignment="1">
      <alignment horizontal="center" vertical="center"/>
    </xf>
    <xf numFmtId="0" fontId="16" fillId="0" borderId="0" xfId="0" applyFont="1" applyAlignment="1">
      <alignment horizontal="center" vertical="center" shrinkToFit="1"/>
    </xf>
    <xf numFmtId="0" fontId="40" fillId="0" borderId="42" xfId="0" applyFont="1" applyBorder="1" applyAlignment="1">
      <alignment horizontal="distributed" vertical="center"/>
    </xf>
    <xf numFmtId="0" fontId="40" fillId="0" borderId="25" xfId="0" applyFont="1" applyBorder="1" applyAlignment="1">
      <alignment horizontal="distributed" vertical="center"/>
    </xf>
    <xf numFmtId="0" fontId="0" fillId="0" borderId="25" xfId="0" applyBorder="1" applyAlignment="1">
      <alignment vertical="center"/>
    </xf>
    <xf numFmtId="0" fontId="0" fillId="0" borderId="29"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0" fillId="0" borderId="40" xfId="0" applyFont="1" applyBorder="1" applyAlignment="1">
      <alignment horizontal="distributed" vertical="center"/>
    </xf>
    <xf numFmtId="0" fontId="40" fillId="0" borderId="22" xfId="0" applyFont="1" applyBorder="1" applyAlignment="1">
      <alignment horizontal="distributed" vertical="center"/>
    </xf>
    <xf numFmtId="0" fontId="0" fillId="0" borderId="22" xfId="0" applyBorder="1" applyAlignment="1">
      <alignment vertical="center"/>
    </xf>
    <xf numFmtId="0" fontId="0" fillId="0" borderId="6" xfId="0" applyBorder="1" applyAlignment="1">
      <alignment vertical="center"/>
    </xf>
    <xf numFmtId="0" fontId="15" fillId="0" borderId="1" xfId="0" applyFont="1" applyBorder="1" applyAlignment="1">
      <alignment horizontal="left" vertical="top" wrapText="1"/>
    </xf>
    <xf numFmtId="0" fontId="15" fillId="0" borderId="6" xfId="0" applyFont="1" applyBorder="1" applyAlignment="1">
      <alignment horizontal="center" vertical="center"/>
    </xf>
    <xf numFmtId="0" fontId="15" fillId="0" borderId="46" xfId="0" applyFont="1" applyBorder="1" applyAlignment="1">
      <alignment horizontal="center" vertical="center"/>
    </xf>
    <xf numFmtId="0" fontId="15" fillId="0" borderId="2" xfId="0" applyFont="1" applyBorder="1" applyAlignment="1">
      <alignment horizontal="center" vertical="center"/>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48" xfId="0" applyFont="1" applyBorder="1" applyAlignment="1">
      <alignment horizontal="center" vertical="center" shrinkToFit="1"/>
    </xf>
    <xf numFmtId="0" fontId="17" fillId="0" borderId="0" xfId="0" applyFont="1" applyAlignment="1">
      <alignment horizontal="distributed" vertical="center"/>
    </xf>
    <xf numFmtId="0" fontId="4" fillId="0" borderId="0" xfId="0" applyFont="1" applyAlignment="1">
      <alignment horizontal="left" vertical="top" wrapText="1"/>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7" fillId="0" borderId="43"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47" xfId="0" applyFont="1" applyBorder="1" applyAlignment="1">
      <alignment horizontal="center" vertical="center" shrinkToFi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5"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23" xfId="0" applyFont="1" applyBorder="1" applyAlignment="1">
      <alignment horizontal="center" vertical="center" shrinkToFit="1"/>
    </xf>
    <xf numFmtId="0" fontId="15" fillId="0" borderId="31" xfId="0" applyFont="1" applyBorder="1" applyAlignment="1">
      <alignment horizontal="center" vertical="center"/>
    </xf>
    <xf numFmtId="0" fontId="40" fillId="0" borderId="33" xfId="0" applyFont="1" applyBorder="1" applyAlignment="1">
      <alignment horizontal="distributed" vertical="center"/>
    </xf>
    <xf numFmtId="0" fontId="0" fillId="0" borderId="33" xfId="0" applyBorder="1" applyAlignment="1">
      <alignment vertical="center"/>
    </xf>
    <xf numFmtId="0" fontId="0" fillId="0" borderId="33" xfId="0" applyBorder="1" applyAlignment="1">
      <alignment horizontal="center" vertical="center" shrinkToFit="1"/>
    </xf>
    <xf numFmtId="0" fontId="0" fillId="0" borderId="41" xfId="0" applyBorder="1" applyAlignment="1">
      <alignment horizontal="center" vertical="center" shrinkToFit="1"/>
    </xf>
    <xf numFmtId="0" fontId="17" fillId="0" borderId="32" xfId="0" applyFont="1"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50" fillId="11" borderId="0" xfId="1" applyFont="1" applyFill="1" applyAlignment="1" applyProtection="1">
      <alignment horizontal="center" vertical="center" wrapText="1"/>
    </xf>
    <xf numFmtId="0" fontId="50" fillId="11" borderId="0" xfId="1" applyFont="1" applyFill="1" applyAlignment="1" applyProtection="1">
      <alignment horizontal="center" vertical="center"/>
    </xf>
    <xf numFmtId="0" fontId="0" fillId="16" borderId="1" xfId="0" applyFill="1" applyBorder="1" applyAlignment="1">
      <alignment horizontal="left" vertical="top" wrapText="1"/>
    </xf>
    <xf numFmtId="0" fontId="51" fillId="14" borderId="1" xfId="0" applyFont="1" applyFill="1" applyBorder="1" applyAlignment="1">
      <alignment horizontal="center" vertical="center"/>
    </xf>
    <xf numFmtId="0" fontId="2" fillId="19" borderId="0" xfId="1" applyFill="1" applyAlignment="1" applyProtection="1">
      <alignment horizontal="center" vertical="center" wrapText="1"/>
    </xf>
    <xf numFmtId="0" fontId="0" fillId="22" borderId="4" xfId="0" applyFill="1" applyBorder="1" applyAlignment="1">
      <alignment horizontal="center" vertical="center"/>
    </xf>
    <xf numFmtId="0" fontId="0" fillId="22" borderId="22" xfId="0" applyFill="1" applyBorder="1" applyAlignment="1">
      <alignment horizontal="center" vertical="center"/>
    </xf>
    <xf numFmtId="0" fontId="0" fillId="22" borderId="6" xfId="0" applyFill="1" applyBorder="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3" xfId="0" applyBorder="1" applyAlignment="1">
      <alignment horizontal="center" vertical="center"/>
    </xf>
    <xf numFmtId="0" fontId="0" fillId="0" borderId="2" xfId="0" applyBorder="1" applyAlignment="1">
      <alignment horizontal="center" vertical="center"/>
    </xf>
    <xf numFmtId="0" fontId="42" fillId="0" borderId="18" xfId="0" applyFont="1" applyBorder="1" applyAlignment="1">
      <alignment horizontal="center" vertical="center"/>
    </xf>
    <xf numFmtId="0" fontId="42" fillId="0" borderId="21" xfId="0" applyFont="1" applyBorder="1" applyAlignment="1">
      <alignment horizontal="center" vertical="center"/>
    </xf>
    <xf numFmtId="0" fontId="42" fillId="0" borderId="1" xfId="0" applyFont="1" applyFill="1" applyBorder="1" applyAlignment="1">
      <alignment horizontal="center"/>
    </xf>
    <xf numFmtId="0" fontId="0" fillId="0" borderId="0" xfId="0" applyFill="1" applyAlignment="1">
      <alignment horizontal="left" vertical="center" wrapText="1"/>
    </xf>
    <xf numFmtId="0" fontId="2" fillId="12" borderId="0" xfId="1" applyFill="1" applyAlignment="1" applyProtection="1">
      <alignment horizontal="center" vertical="center"/>
    </xf>
    <xf numFmtId="0" fontId="2" fillId="13" borderId="0" xfId="1" applyFill="1" applyAlignment="1" applyProtection="1">
      <alignment horizontal="center" vertical="center" wrapText="1"/>
    </xf>
    <xf numFmtId="0" fontId="2" fillId="21" borderId="0" xfId="1" applyFill="1" applyAlignment="1" applyProtection="1">
      <alignment horizontal="center" vertical="center" wrapText="1"/>
    </xf>
    <xf numFmtId="0" fontId="39" fillId="13" borderId="0" xfId="0" applyFont="1" applyFill="1" applyAlignment="1">
      <alignment horizontal="center" vertical="center"/>
    </xf>
    <xf numFmtId="0" fontId="0" fillId="14" borderId="1" xfId="0" applyFill="1" applyBorder="1" applyAlignment="1">
      <alignment horizontal="center" vertical="center"/>
    </xf>
    <xf numFmtId="0" fontId="2" fillId="19" borderId="0" xfId="1" applyFill="1" applyAlignment="1" applyProtection="1">
      <alignment horizontal="center" vertical="center"/>
    </xf>
    <xf numFmtId="0" fontId="0" fillId="22" borderId="4" xfId="0" applyFill="1" applyBorder="1" applyAlignment="1">
      <alignment horizontal="center" shrinkToFit="1"/>
    </xf>
    <xf numFmtId="0" fontId="0" fillId="22" borderId="22" xfId="0" applyFill="1" applyBorder="1" applyAlignment="1">
      <alignment horizontal="center" shrinkToFit="1"/>
    </xf>
    <xf numFmtId="0" fontId="0" fillId="22" borderId="6" xfId="0" applyFill="1" applyBorder="1" applyAlignment="1">
      <alignment horizontal="center" shrinkToFit="1"/>
    </xf>
    <xf numFmtId="0" fontId="42" fillId="0" borderId="2" xfId="0" applyFont="1" applyFill="1" applyBorder="1" applyAlignment="1">
      <alignment horizontal="center" vertical="center"/>
    </xf>
    <xf numFmtId="0" fontId="0" fillId="0" borderId="0" xfId="0" applyFont="1" applyFill="1" applyAlignment="1">
      <alignment horizontal="left" vertical="center" wrapText="1"/>
    </xf>
    <xf numFmtId="0" fontId="42" fillId="0" borderId="16"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1" xfId="0" applyFont="1" applyFill="1" applyBorder="1" applyAlignment="1">
      <alignment horizontal="center" vertical="center"/>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0" fillId="0" borderId="2" xfId="0" applyBorder="1" applyAlignment="1">
      <alignment horizontal="center" vertical="center" shrinkToFit="1"/>
    </xf>
    <xf numFmtId="0" fontId="42" fillId="0" borderId="3"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1" xfId="0" applyFont="1" applyFill="1" applyBorder="1" applyAlignment="1">
      <alignment horizontal="center" shrinkToFit="1"/>
    </xf>
    <xf numFmtId="0" fontId="42" fillId="0" borderId="18" xfId="0" applyFont="1" applyBorder="1" applyAlignment="1">
      <alignment horizontal="center" vertical="center" shrinkToFit="1"/>
    </xf>
    <xf numFmtId="0" fontId="42" fillId="0" borderId="21" xfId="0" applyFont="1" applyBorder="1" applyAlignment="1">
      <alignment horizontal="center" vertical="center" shrinkToFit="1"/>
    </xf>
    <xf numFmtId="0" fontId="5" fillId="0" borderId="0" xfId="0" applyFont="1" applyAlignment="1">
      <alignment horizontal="center" vertical="center" shrinkToFit="1"/>
    </xf>
    <xf numFmtId="0" fontId="5" fillId="0" borderId="20" xfId="0" applyFont="1" applyBorder="1" applyAlignment="1">
      <alignment horizontal="center" vertical="center" shrinkToFit="1"/>
    </xf>
    <xf numFmtId="0" fontId="4" fillId="0" borderId="22" xfId="0" applyFont="1" applyBorder="1" applyAlignment="1">
      <alignment horizontal="left" vertical="center" shrinkToFit="1"/>
    </xf>
    <xf numFmtId="0" fontId="0" fillId="0" borderId="22" xfId="0" applyFill="1" applyBorder="1" applyAlignment="1">
      <alignment horizontal="center" shrinkToFit="1"/>
    </xf>
    <xf numFmtId="0" fontId="0" fillId="0" borderId="1" xfId="0" applyBorder="1" applyAlignment="1">
      <alignment horizontal="center" vertical="center" shrinkToFit="1"/>
    </xf>
    <xf numFmtId="0" fontId="42" fillId="0" borderId="1" xfId="0" applyFont="1" applyBorder="1" applyAlignment="1">
      <alignment horizontal="center" vertical="center" shrinkToFit="1"/>
    </xf>
    <xf numFmtId="0" fontId="0" fillId="0" borderId="20" xfId="0" applyBorder="1" applyAlignment="1">
      <alignment shrinkToFit="1"/>
    </xf>
    <xf numFmtId="0" fontId="42" fillId="0" borderId="1" xfId="0" applyFont="1" applyFill="1" applyBorder="1" applyAlignment="1">
      <alignment horizontal="center" vertical="center" shrinkToFit="1"/>
    </xf>
    <xf numFmtId="0" fontId="5" fillId="0" borderId="0" xfId="0" applyFont="1" applyAlignment="1">
      <alignment horizontal="center" vertical="center"/>
    </xf>
    <xf numFmtId="0" fontId="5" fillId="0" borderId="20" xfId="0" applyFont="1" applyBorder="1" applyAlignment="1">
      <alignment horizontal="center" vertical="center"/>
    </xf>
    <xf numFmtId="0" fontId="46" fillId="0" borderId="0" xfId="1" applyFont="1" applyAlignment="1" applyProtection="1">
      <alignment horizontal="center" vertical="distributed" textRotation="255"/>
    </xf>
    <xf numFmtId="0" fontId="26" fillId="5" borderId="0" xfId="1" applyFont="1" applyFill="1" applyBorder="1" applyAlignment="1" applyProtection="1">
      <alignment horizontal="center" vertical="center" wrapText="1"/>
    </xf>
    <xf numFmtId="0" fontId="26" fillId="7" borderId="0" xfId="1" applyFont="1" applyFill="1" applyBorder="1" applyAlignment="1" applyProtection="1">
      <alignment horizontal="center" vertical="center" wrapText="1"/>
    </xf>
    <xf numFmtId="0" fontId="40" fillId="0" borderId="32" xfId="0" applyFont="1" applyBorder="1" applyAlignment="1">
      <alignment horizontal="center" vertical="center" wrapText="1" shrinkToFit="1"/>
    </xf>
    <xf numFmtId="0" fontId="40" fillId="0" borderId="33" xfId="0" applyFont="1" applyBorder="1" applyAlignment="1">
      <alignment horizontal="center" vertical="center" wrapText="1" shrinkToFit="1"/>
    </xf>
    <xf numFmtId="0" fontId="40" fillId="0" borderId="34"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58" fillId="0" borderId="46" xfId="0" applyFont="1" applyBorder="1" applyAlignment="1">
      <alignment horizontal="center" vertical="center" wrapText="1" shrinkToFit="1"/>
    </xf>
    <xf numFmtId="0" fontId="58" fillId="0" borderId="2" xfId="0" applyFont="1" applyBorder="1" applyAlignment="1">
      <alignment horizontal="center" vertical="center" shrinkToFit="1"/>
    </xf>
    <xf numFmtId="0" fontId="16" fillId="0" borderId="0" xfId="0" applyFont="1" applyAlignment="1">
      <alignment horizontal="right" vertical="center"/>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7" fillId="0" borderId="0" xfId="0" applyFont="1" applyAlignment="1">
      <alignment horizontal="center" vertical="center" shrinkToFit="1"/>
    </xf>
    <xf numFmtId="0" fontId="40" fillId="0" borderId="49" xfId="0" applyFont="1" applyBorder="1" applyAlignment="1">
      <alignment horizontal="distributed" vertical="center" wrapText="1"/>
    </xf>
    <xf numFmtId="0" fontId="57" fillId="0" borderId="32" xfId="0" applyFont="1" applyBorder="1" applyAlignment="1">
      <alignment horizontal="distributed" vertical="center" wrapText="1"/>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15" fillId="0" borderId="0" xfId="0" applyFont="1" applyAlignment="1">
      <alignment horizontal="right" vertical="center"/>
    </xf>
    <xf numFmtId="0" fontId="42" fillId="0" borderId="18" xfId="0" applyFont="1" applyBorder="1" applyAlignment="1">
      <alignment horizontal="center" vertical="center" wrapText="1"/>
    </xf>
    <xf numFmtId="0" fontId="0" fillId="0" borderId="0" xfId="0" applyFill="1" applyAlignment="1">
      <alignment vertical="center" wrapText="1"/>
    </xf>
    <xf numFmtId="0" fontId="0" fillId="0" borderId="1" xfId="0" applyBorder="1" applyAlignment="1">
      <alignment vertical="center" shrinkToFit="1"/>
    </xf>
    <xf numFmtId="0" fontId="42"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shrinkToFit="1"/>
    </xf>
    <xf numFmtId="0" fontId="59" fillId="0" borderId="3" xfId="0" applyFont="1" applyFill="1" applyBorder="1" applyAlignment="1">
      <alignment horizontal="center" vertical="center" wrapText="1" shrinkToFit="1"/>
    </xf>
    <xf numFmtId="0" fontId="59" fillId="0" borderId="2"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9525</xdr:colOff>
      <xdr:row>14</xdr:row>
      <xdr:rowOff>28575</xdr:rowOff>
    </xdr:from>
    <xdr:to>
      <xdr:col>15</xdr:col>
      <xdr:colOff>257175</xdr:colOff>
      <xdr:row>19</xdr:row>
      <xdr:rowOff>95250</xdr:rowOff>
    </xdr:to>
    <xdr:sp macro="" textlink="">
      <xdr:nvSpPr>
        <xdr:cNvPr id="2" name="テキスト ボックス 1">
          <a:extLst>
            <a:ext uri="{FF2B5EF4-FFF2-40B4-BE49-F238E27FC236}">
              <a16:creationId xmlns="" xmlns:a16="http://schemas.microsoft.com/office/drawing/2014/main" id="{00000000-0008-0000-0A00-000002000000}"/>
            </a:ext>
          </a:extLst>
        </xdr:cNvPr>
        <xdr:cNvSpPr txBox="1"/>
      </xdr:nvSpPr>
      <xdr:spPr>
        <a:xfrm>
          <a:off x="9715500" y="2952750"/>
          <a:ext cx="1619250" cy="9239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個人戦のコーチを複数人登録する学校はコーチ名の欄に直接手入力してください。</a:t>
          </a:r>
        </a:p>
      </xdr:txBody>
    </xdr:sp>
    <xdr:clientData fPrintsWithSheet="0"/>
  </xdr:twoCellAnchor>
  <xdr:twoCellAnchor>
    <xdr:from>
      <xdr:col>12</xdr:col>
      <xdr:colOff>9525</xdr:colOff>
      <xdr:row>15</xdr:row>
      <xdr:rowOff>95250</xdr:rowOff>
    </xdr:from>
    <xdr:to>
      <xdr:col>13</xdr:col>
      <xdr:colOff>0</xdr:colOff>
      <xdr:row>16</xdr:row>
      <xdr:rowOff>76200</xdr:rowOff>
    </xdr:to>
    <xdr:cxnSp macro="">
      <xdr:nvCxnSpPr>
        <xdr:cNvPr id="4" name="直線矢印コネクタ 3">
          <a:extLst>
            <a:ext uri="{FF2B5EF4-FFF2-40B4-BE49-F238E27FC236}">
              <a16:creationId xmlns="" xmlns:a16="http://schemas.microsoft.com/office/drawing/2014/main" id="{00000000-0008-0000-0A00-000004000000}"/>
            </a:ext>
          </a:extLst>
        </xdr:cNvPr>
        <xdr:cNvCxnSpPr/>
      </xdr:nvCxnSpPr>
      <xdr:spPr bwMode="auto">
        <a:xfrm flipH="1">
          <a:off x="9410700" y="3190875"/>
          <a:ext cx="295275" cy="1524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323850</xdr:colOff>
      <xdr:row>13</xdr:row>
      <xdr:rowOff>19050</xdr:rowOff>
    </xdr:from>
    <xdr:to>
      <xdr:col>15</xdr:col>
      <xdr:colOff>571500</xdr:colOff>
      <xdr:row>18</xdr:row>
      <xdr:rowOff>85725</xdr:rowOff>
    </xdr:to>
    <xdr:sp macro="" textlink="">
      <xdr:nvSpPr>
        <xdr:cNvPr id="3" name="テキスト ボックス 2">
          <a:extLst>
            <a:ext uri="{FF2B5EF4-FFF2-40B4-BE49-F238E27FC236}">
              <a16:creationId xmlns="" xmlns:a16="http://schemas.microsoft.com/office/drawing/2014/main" id="{00000000-0008-0000-0B00-000003000000}"/>
            </a:ext>
          </a:extLst>
        </xdr:cNvPr>
        <xdr:cNvSpPr txBox="1"/>
      </xdr:nvSpPr>
      <xdr:spPr>
        <a:xfrm>
          <a:off x="9725025" y="2762250"/>
          <a:ext cx="1619250" cy="9239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個人戦のコーチを複数人登録する学校はコーチ名の欄に直接手入力してください。</a:t>
          </a:r>
        </a:p>
      </xdr:txBody>
    </xdr:sp>
    <xdr:clientData fPrintsWithSheet="0"/>
  </xdr:twoCellAnchor>
  <xdr:twoCellAnchor>
    <xdr:from>
      <xdr:col>12</xdr:col>
      <xdr:colOff>9525</xdr:colOff>
      <xdr:row>15</xdr:row>
      <xdr:rowOff>133350</xdr:rowOff>
    </xdr:from>
    <xdr:to>
      <xdr:col>12</xdr:col>
      <xdr:colOff>304800</xdr:colOff>
      <xdr:row>16</xdr:row>
      <xdr:rowOff>114300</xdr:rowOff>
    </xdr:to>
    <xdr:cxnSp macro="">
      <xdr:nvCxnSpPr>
        <xdr:cNvPr id="4" name="直線矢印コネクタ 3">
          <a:extLst>
            <a:ext uri="{FF2B5EF4-FFF2-40B4-BE49-F238E27FC236}">
              <a16:creationId xmlns="" xmlns:a16="http://schemas.microsoft.com/office/drawing/2014/main" id="{00000000-0008-0000-0B00-000004000000}"/>
            </a:ext>
          </a:extLst>
        </xdr:cNvPr>
        <xdr:cNvCxnSpPr/>
      </xdr:nvCxnSpPr>
      <xdr:spPr bwMode="auto">
        <a:xfrm flipH="1">
          <a:off x="9410700" y="3219450"/>
          <a:ext cx="295275" cy="1524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O25"/>
  <sheetViews>
    <sheetView showGridLines="0" showRowColHeaders="0" tabSelected="1" workbookViewId="0"/>
  </sheetViews>
  <sheetFormatPr defaultColWidth="8.25" defaultRowHeight="12.75" customHeight="1"/>
  <cols>
    <col min="1" max="1" width="6" style="5" customWidth="1"/>
    <col min="2" max="2" width="8.25" style="5" customWidth="1"/>
    <col min="3" max="3" width="5" style="5" customWidth="1"/>
    <col min="4" max="4" width="2.875" style="5" customWidth="1"/>
    <col min="5" max="16384" width="8.25" style="5"/>
  </cols>
  <sheetData>
    <row r="1" spans="1:15" ht="6.75" customHeight="1">
      <c r="A1" s="4"/>
      <c r="B1" s="4"/>
      <c r="C1" s="4"/>
      <c r="D1" s="4"/>
      <c r="E1" s="4"/>
      <c r="F1" s="4"/>
      <c r="G1" s="4"/>
      <c r="H1" s="4"/>
      <c r="I1" s="4"/>
      <c r="J1" s="4"/>
      <c r="K1" s="4"/>
      <c r="L1" s="4"/>
    </row>
    <row r="2" spans="1:15" ht="6.75" customHeight="1">
      <c r="A2" s="4"/>
      <c r="B2" s="4"/>
      <c r="C2" s="4"/>
      <c r="D2" s="4"/>
      <c r="E2" s="4"/>
      <c r="F2" s="4"/>
      <c r="G2" s="4"/>
      <c r="H2" s="4"/>
      <c r="I2" s="4"/>
      <c r="J2" s="4"/>
      <c r="K2" s="4"/>
      <c r="L2" s="4"/>
    </row>
    <row r="3" spans="1:15" ht="26.25" customHeight="1">
      <c r="A3" s="4"/>
      <c r="B3" s="115" t="s">
        <v>0</v>
      </c>
      <c r="C3" s="115"/>
      <c r="D3" s="115"/>
      <c r="E3" s="115"/>
      <c r="F3" s="115"/>
      <c r="G3" s="115"/>
      <c r="H3" s="115"/>
      <c r="I3" s="115"/>
      <c r="J3" s="115"/>
      <c r="K3" s="115"/>
      <c r="L3" s="115"/>
      <c r="M3" s="115"/>
      <c r="N3" s="115"/>
      <c r="O3" s="115"/>
    </row>
    <row r="4" spans="1:15" ht="6" customHeight="1">
      <c r="A4" s="4"/>
      <c r="B4" s="6"/>
      <c r="C4" s="7"/>
      <c r="D4" s="8"/>
      <c r="E4" s="7"/>
      <c r="F4" s="7"/>
      <c r="G4" s="9"/>
      <c r="H4" s="7"/>
      <c r="I4" s="7"/>
      <c r="J4" s="7"/>
      <c r="K4" s="9"/>
      <c r="L4" s="7"/>
    </row>
    <row r="5" spans="1:15" ht="24.75" customHeight="1">
      <c r="A5" s="4"/>
      <c r="B5" s="20"/>
      <c r="C5" s="21" t="s">
        <v>814</v>
      </c>
      <c r="D5" s="22" t="s">
        <v>1</v>
      </c>
      <c r="E5" s="23"/>
      <c r="F5" s="23"/>
      <c r="G5" s="24"/>
      <c r="H5" s="23"/>
      <c r="I5" s="23"/>
      <c r="J5" s="7"/>
      <c r="K5" s="26" t="s">
        <v>2</v>
      </c>
      <c r="L5" s="9"/>
      <c r="M5" s="9"/>
      <c r="N5" s="9"/>
      <c r="O5" s="9"/>
    </row>
    <row r="6" spans="1:15" ht="24.75" customHeight="1">
      <c r="A6" s="14" t="s">
        <v>3</v>
      </c>
      <c r="B6" s="20" t="s">
        <v>4</v>
      </c>
      <c r="C6" s="21" t="s">
        <v>815</v>
      </c>
      <c r="D6" s="22" t="s">
        <v>5</v>
      </c>
      <c r="E6" s="25" t="s">
        <v>6</v>
      </c>
      <c r="F6" s="23"/>
      <c r="G6" s="24"/>
      <c r="H6" s="23"/>
      <c r="I6" s="23"/>
      <c r="J6" s="7"/>
      <c r="K6" s="116" t="s">
        <v>832</v>
      </c>
      <c r="L6" s="116"/>
      <c r="M6" s="116"/>
      <c r="N6" s="116"/>
      <c r="O6" s="116"/>
    </row>
    <row r="7" spans="1:15" ht="24.75" customHeight="1">
      <c r="A7" s="14" t="s">
        <v>7</v>
      </c>
      <c r="B7" s="20" t="s">
        <v>4</v>
      </c>
      <c r="C7" s="21" t="s">
        <v>816</v>
      </c>
      <c r="D7" s="22" t="s">
        <v>5</v>
      </c>
      <c r="E7" s="25" t="s">
        <v>8</v>
      </c>
      <c r="F7" s="23"/>
      <c r="G7" s="24"/>
      <c r="H7" s="23"/>
      <c r="I7" s="23"/>
      <c r="J7" s="7"/>
      <c r="K7" s="116"/>
      <c r="L7" s="116"/>
      <c r="M7" s="116"/>
      <c r="N7" s="116"/>
      <c r="O7" s="116"/>
    </row>
    <row r="8" spans="1:15" ht="24.75" customHeight="1">
      <c r="A8" s="14" t="s">
        <v>9</v>
      </c>
      <c r="B8" s="20" t="s">
        <v>4</v>
      </c>
      <c r="C8" s="21" t="s">
        <v>817</v>
      </c>
      <c r="D8" s="22" t="s">
        <v>5</v>
      </c>
      <c r="E8" s="25" t="s">
        <v>10</v>
      </c>
      <c r="F8" s="23"/>
      <c r="G8" s="24"/>
      <c r="H8" s="23"/>
      <c r="I8" s="23"/>
      <c r="K8" s="116"/>
      <c r="L8" s="116"/>
      <c r="M8" s="116"/>
      <c r="N8" s="116"/>
      <c r="O8" s="116"/>
    </row>
    <row r="9" spans="1:15" ht="24.75" customHeight="1">
      <c r="A9" s="4"/>
      <c r="B9" s="127" t="s">
        <v>842</v>
      </c>
      <c r="C9" s="127"/>
      <c r="D9" s="127"/>
      <c r="E9" s="127"/>
      <c r="F9" s="127"/>
      <c r="G9" s="127"/>
      <c r="H9" s="127"/>
      <c r="I9" s="127"/>
      <c r="J9" s="7"/>
      <c r="K9" s="116"/>
      <c r="L9" s="116"/>
      <c r="M9" s="116"/>
      <c r="N9" s="116"/>
      <c r="O9" s="116"/>
    </row>
    <row r="10" spans="1:15" ht="47.25" customHeight="1">
      <c r="A10" s="8"/>
      <c r="B10" s="10"/>
      <c r="C10" s="6"/>
      <c r="D10" s="6"/>
      <c r="E10" s="6"/>
      <c r="F10" s="6"/>
      <c r="G10" s="6"/>
      <c r="H10" s="6"/>
      <c r="I10" s="7"/>
      <c r="J10" s="7"/>
      <c r="K10" s="9"/>
      <c r="L10" s="7"/>
    </row>
    <row r="11" spans="1:15" ht="23.25" customHeight="1">
      <c r="D11" s="346" t="s">
        <v>841</v>
      </c>
      <c r="E11" s="128"/>
      <c r="F11" s="128"/>
      <c r="G11" s="128"/>
      <c r="I11" s="347" t="s">
        <v>843</v>
      </c>
      <c r="J11" s="129"/>
      <c r="K11" s="129"/>
      <c r="L11" s="129"/>
      <c r="N11" s="114" t="s">
        <v>11</v>
      </c>
      <c r="O11" s="114"/>
    </row>
    <row r="12" spans="1:15" ht="23.25" customHeight="1">
      <c r="D12" s="128"/>
      <c r="E12" s="128"/>
      <c r="F12" s="128"/>
      <c r="G12" s="128"/>
      <c r="I12" s="129"/>
      <c r="J12" s="129"/>
      <c r="K12" s="129"/>
      <c r="L12" s="129"/>
      <c r="N12" s="114"/>
      <c r="O12" s="114"/>
    </row>
    <row r="13" spans="1:15" ht="23.25" customHeight="1">
      <c r="D13" s="128"/>
      <c r="E13" s="128"/>
      <c r="F13" s="128"/>
      <c r="G13" s="128"/>
      <c r="I13" s="129"/>
      <c r="J13" s="129"/>
      <c r="K13" s="129"/>
      <c r="L13" s="129"/>
      <c r="N13" s="114"/>
      <c r="O13" s="114"/>
    </row>
    <row r="14" spans="1:15" ht="6" customHeight="1">
      <c r="A14" s="4"/>
      <c r="B14" s="8"/>
      <c r="C14" s="7"/>
      <c r="D14" s="7"/>
      <c r="E14" s="11"/>
      <c r="F14" s="11"/>
      <c r="G14" s="11"/>
      <c r="H14" s="12"/>
      <c r="I14" s="11"/>
      <c r="J14" s="11"/>
      <c r="K14" s="11"/>
      <c r="L14" s="12"/>
    </row>
    <row r="15" spans="1:15" ht="16.5" customHeight="1">
      <c r="A15" s="4"/>
      <c r="B15" s="130" t="s">
        <v>12</v>
      </c>
      <c r="C15" s="130"/>
      <c r="D15" s="130"/>
      <c r="E15" s="130"/>
      <c r="F15" s="130"/>
      <c r="G15" s="130"/>
      <c r="H15" s="130"/>
      <c r="I15" s="130"/>
      <c r="J15" s="130"/>
      <c r="K15" s="11"/>
      <c r="L15" s="12"/>
    </row>
    <row r="16" spans="1:15" ht="18.75" customHeight="1" thickBot="1">
      <c r="A16" s="4"/>
      <c r="B16" s="15" t="s">
        <v>13</v>
      </c>
      <c r="C16" s="7"/>
      <c r="D16" s="7"/>
      <c r="E16" s="11"/>
      <c r="F16" s="11"/>
      <c r="G16" s="11"/>
      <c r="H16" s="12"/>
      <c r="I16" s="11"/>
      <c r="J16" s="11"/>
      <c r="K16" s="11"/>
      <c r="L16" s="12"/>
    </row>
    <row r="17" spans="1:13" ht="27" customHeight="1" thickTop="1">
      <c r="A17" s="4"/>
      <c r="B17" s="15" t="s">
        <v>14</v>
      </c>
      <c r="C17" s="7"/>
      <c r="D17" s="7"/>
      <c r="E17" s="11"/>
      <c r="F17" s="11"/>
      <c r="G17" s="124" t="s">
        <v>813</v>
      </c>
      <c r="H17" s="125"/>
      <c r="I17" s="125"/>
      <c r="J17" s="125"/>
      <c r="K17" s="125"/>
      <c r="L17" s="125"/>
      <c r="M17" s="126"/>
    </row>
    <row r="18" spans="1:13" ht="37.5" customHeight="1">
      <c r="A18" s="4"/>
      <c r="B18" s="8"/>
      <c r="C18" s="7"/>
      <c r="D18" s="7"/>
      <c r="E18" s="11"/>
      <c r="F18" s="11"/>
      <c r="G18" s="117" t="s">
        <v>844</v>
      </c>
      <c r="H18" s="118"/>
      <c r="I18" s="118"/>
      <c r="J18" s="118"/>
      <c r="K18" s="118"/>
      <c r="L18" s="118"/>
      <c r="M18" s="119"/>
    </row>
    <row r="19" spans="1:13" ht="8.25" customHeight="1" thickBot="1">
      <c r="A19" s="4"/>
      <c r="B19" s="8"/>
      <c r="C19" s="8"/>
      <c r="D19" s="8"/>
      <c r="E19" s="8"/>
      <c r="F19" s="8"/>
      <c r="G19" s="120"/>
      <c r="H19" s="121"/>
      <c r="I19" s="121"/>
      <c r="J19" s="121"/>
      <c r="K19" s="121"/>
      <c r="L19" s="121"/>
      <c r="M19" s="122"/>
    </row>
    <row r="20" spans="1:13" ht="12.75" customHeight="1" thickTop="1">
      <c r="A20" s="4"/>
      <c r="B20" s="8"/>
      <c r="C20" s="13"/>
      <c r="D20" s="8"/>
      <c r="E20" s="8"/>
      <c r="F20" s="8"/>
      <c r="G20" s="123"/>
      <c r="H20" s="123"/>
      <c r="I20" s="123"/>
      <c r="J20" s="123"/>
      <c r="K20" s="123"/>
      <c r="L20" s="123"/>
      <c r="M20" s="123"/>
    </row>
    <row r="21" spans="1:13" ht="12.75" customHeight="1">
      <c r="A21" s="4"/>
      <c r="B21" s="8"/>
      <c r="C21" s="8"/>
      <c r="D21" s="8"/>
      <c r="E21" s="8"/>
      <c r="F21" s="8"/>
      <c r="G21" s="8"/>
      <c r="H21" s="8"/>
      <c r="I21" s="8"/>
      <c r="J21" s="8"/>
      <c r="K21" s="8"/>
      <c r="L21" s="8"/>
    </row>
    <row r="22" spans="1:13" ht="12.75" customHeight="1">
      <c r="A22" s="4"/>
      <c r="B22" s="8"/>
      <c r="C22" s="8"/>
      <c r="D22" s="8"/>
      <c r="E22" s="8"/>
      <c r="F22" s="8"/>
      <c r="G22" s="8"/>
      <c r="H22" s="8"/>
      <c r="I22" s="8"/>
      <c r="J22" s="8"/>
      <c r="K22" s="8"/>
      <c r="L22" s="8"/>
    </row>
    <row r="23" spans="1:13" ht="12.75" customHeight="1">
      <c r="A23" s="4"/>
      <c r="B23" s="8"/>
      <c r="C23" s="8"/>
      <c r="D23" s="8"/>
      <c r="E23" s="8"/>
      <c r="F23" s="8"/>
      <c r="G23" s="8"/>
      <c r="H23" s="8"/>
      <c r="I23" s="8"/>
      <c r="J23" s="8"/>
      <c r="K23" s="8"/>
      <c r="L23" s="8"/>
    </row>
    <row r="24" spans="1:13" ht="12.75" customHeight="1">
      <c r="A24" s="4"/>
      <c r="B24" s="8"/>
      <c r="C24" s="8"/>
      <c r="D24" s="8"/>
      <c r="E24" s="8"/>
      <c r="F24" s="8"/>
      <c r="G24" s="8"/>
      <c r="H24" s="8"/>
      <c r="I24" s="8"/>
      <c r="J24" s="8"/>
      <c r="K24" s="8"/>
      <c r="L24" s="8"/>
    </row>
    <row r="25" spans="1:13" ht="12.75" customHeight="1">
      <c r="B25" s="14"/>
      <c r="C25" s="14"/>
      <c r="D25" s="14"/>
      <c r="E25" s="14"/>
      <c r="F25" s="14"/>
      <c r="G25" s="14"/>
      <c r="H25" s="14"/>
      <c r="I25" s="14"/>
      <c r="J25" s="14"/>
      <c r="K25" s="14"/>
      <c r="L25" s="14"/>
    </row>
  </sheetData>
  <mergeCells count="10">
    <mergeCell ref="N11:O13"/>
    <mergeCell ref="B3:O3"/>
    <mergeCell ref="K6:O9"/>
    <mergeCell ref="G18:M19"/>
    <mergeCell ref="G20:M20"/>
    <mergeCell ref="G17:M17"/>
    <mergeCell ref="B9:I9"/>
    <mergeCell ref="D11:G13"/>
    <mergeCell ref="I11:L13"/>
    <mergeCell ref="B15:J15"/>
  </mergeCells>
  <phoneticPr fontId="3"/>
  <hyperlinks>
    <hyperlink ref="D11:G13" location="初期２!A1" display="郡市委員長先生"/>
    <hyperlink ref="I11:L13" location="初期１!A1" display="各学校顧問の先生"/>
    <hyperlink ref="N11:O13" location="駐車券!A1" display="駐車券"/>
  </hyperlinks>
  <pageMargins left="0.78700000000000003" right="0.78700000000000003" top="0.98399999999999999" bottom="0.98399999999999999" header="0.51200000000000001" footer="0.51200000000000001"/>
  <pageSetup paperSize="9" orientation="portrait" horizontalDpi="4294967292"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sheetPr codeName="Sheet7"/>
  <dimension ref="A1:O25"/>
  <sheetViews>
    <sheetView workbookViewId="0">
      <pane xSplit="4" ySplit="15" topLeftCell="E16" activePane="bottomRight" state="frozen"/>
      <selection pane="topRight" activeCell="E1" sqref="E1"/>
      <selection pane="bottomLeft" activeCell="A16" sqref="A16"/>
      <selection pane="bottomRight" sqref="A1:A4"/>
    </sheetView>
  </sheetViews>
  <sheetFormatPr defaultRowHeight="13.5"/>
  <cols>
    <col min="3" max="3" width="11.375" customWidth="1"/>
    <col min="11" max="11" width="14.125" customWidth="1"/>
    <col min="12" max="14" width="12.5" customWidth="1"/>
  </cols>
  <sheetData>
    <row r="1" spans="1:15">
      <c r="A1" s="313" t="s">
        <v>73</v>
      </c>
      <c r="B1" s="316" t="s">
        <v>74</v>
      </c>
      <c r="C1" s="316"/>
      <c r="D1" s="316"/>
      <c r="E1" s="316"/>
      <c r="F1" s="316"/>
      <c r="G1" s="316"/>
      <c r="H1" s="316"/>
      <c r="I1" s="316"/>
      <c r="J1" s="316"/>
      <c r="K1" s="316"/>
      <c r="L1" s="316"/>
    </row>
    <row r="2" spans="1:15">
      <c r="A2" s="313"/>
      <c r="B2" s="316"/>
      <c r="C2" s="316"/>
      <c r="D2" s="316"/>
      <c r="E2" s="316"/>
      <c r="F2" s="316"/>
      <c r="G2" s="316"/>
      <c r="H2" s="316"/>
      <c r="I2" s="316"/>
      <c r="J2" s="316"/>
      <c r="K2" s="316"/>
      <c r="L2" s="316"/>
    </row>
    <row r="3" spans="1:15">
      <c r="A3" s="313"/>
      <c r="B3" s="305" t="s">
        <v>75</v>
      </c>
      <c r="C3" s="306"/>
      <c r="D3" s="306"/>
      <c r="E3" s="306"/>
      <c r="F3" s="306"/>
      <c r="G3" s="306"/>
      <c r="H3" s="306"/>
      <c r="I3" s="306"/>
      <c r="J3" s="306"/>
      <c r="K3" s="306"/>
      <c r="L3" s="306"/>
      <c r="O3" s="315" t="s">
        <v>112</v>
      </c>
    </row>
    <row r="4" spans="1:15" s="41" customFormat="1">
      <c r="A4" s="313"/>
      <c r="B4" s="305" t="s">
        <v>866</v>
      </c>
      <c r="C4" s="306"/>
      <c r="D4" s="306"/>
      <c r="E4" s="306"/>
      <c r="F4" s="306"/>
      <c r="G4" s="306"/>
      <c r="H4" s="306"/>
      <c r="I4" s="306"/>
      <c r="J4" s="306"/>
      <c r="K4" s="306"/>
      <c r="L4" s="306"/>
      <c r="O4" s="315"/>
    </row>
    <row r="5" spans="1:15" s="41" customFormat="1" ht="24">
      <c r="B5" s="305" t="s">
        <v>77</v>
      </c>
      <c r="C5" s="306"/>
      <c r="D5" s="306"/>
      <c r="E5" s="306"/>
      <c r="F5" s="306"/>
      <c r="G5" s="306"/>
      <c r="H5" s="306"/>
      <c r="I5" s="306"/>
      <c r="J5" s="306"/>
      <c r="K5" s="306"/>
      <c r="L5" s="306"/>
      <c r="O5" s="315"/>
    </row>
    <row r="6" spans="1:15" s="41" customFormat="1">
      <c r="A6" s="314" t="s">
        <v>113</v>
      </c>
      <c r="B6" s="305" t="s">
        <v>79</v>
      </c>
      <c r="C6" s="306"/>
      <c r="D6" s="306"/>
      <c r="E6" s="306"/>
      <c r="F6" s="306"/>
      <c r="G6" s="306"/>
      <c r="H6" s="306"/>
      <c r="I6" s="306"/>
      <c r="J6" s="306"/>
      <c r="K6" s="306"/>
      <c r="L6" s="306"/>
      <c r="O6" s="315"/>
    </row>
    <row r="7" spans="1:15" s="41" customFormat="1">
      <c r="A7" s="314"/>
      <c r="B7" s="305" t="s">
        <v>867</v>
      </c>
      <c r="C7" s="305"/>
      <c r="D7" s="305"/>
      <c r="E7" s="305"/>
      <c r="F7" s="305"/>
      <c r="G7" s="305"/>
      <c r="H7" s="305"/>
      <c r="I7" s="305"/>
      <c r="J7" s="305"/>
      <c r="K7" s="305"/>
      <c r="L7" s="305"/>
      <c r="M7" s="305"/>
      <c r="N7" s="305"/>
    </row>
    <row r="8" spans="1:15" s="41" customFormat="1" ht="13.5" customHeight="1">
      <c r="A8" s="314"/>
      <c r="B8" s="312" t="s">
        <v>80</v>
      </c>
      <c r="C8" s="312"/>
      <c r="D8" s="312"/>
      <c r="E8" s="312"/>
      <c r="F8" s="312"/>
      <c r="G8" s="312"/>
      <c r="H8" s="312"/>
      <c r="I8" s="312"/>
      <c r="J8" s="312"/>
      <c r="K8" s="312"/>
      <c r="L8" s="312"/>
      <c r="M8" s="312"/>
    </row>
    <row r="9" spans="1:15" s="41" customFormat="1">
      <c r="B9" s="305" t="s">
        <v>81</v>
      </c>
      <c r="C9" s="306"/>
      <c r="D9" s="306"/>
      <c r="E9" s="306"/>
      <c r="F9" s="306"/>
      <c r="G9" s="306"/>
      <c r="H9" s="306"/>
      <c r="I9" s="306"/>
      <c r="J9" s="306"/>
      <c r="K9" s="306"/>
      <c r="L9" s="306"/>
    </row>
    <row r="10" spans="1:15" s="41" customFormat="1">
      <c r="A10" s="301" t="s">
        <v>114</v>
      </c>
      <c r="B10" s="41" t="s">
        <v>83</v>
      </c>
    </row>
    <row r="11" spans="1:15">
      <c r="A11" s="318"/>
    </row>
    <row r="12" spans="1:15">
      <c r="A12" s="318"/>
      <c r="B12" s="307" t="s">
        <v>84</v>
      </c>
      <c r="C12" s="307" t="s">
        <v>85</v>
      </c>
      <c r="D12" s="309" t="s">
        <v>86</v>
      </c>
      <c r="E12" s="311" t="s">
        <v>87</v>
      </c>
      <c r="F12" s="311"/>
      <c r="G12" s="311"/>
      <c r="H12" s="311" t="s">
        <v>88</v>
      </c>
      <c r="I12" s="311"/>
      <c r="J12" s="311"/>
      <c r="K12" s="109" t="s">
        <v>869</v>
      </c>
      <c r="L12" s="109" t="s">
        <v>89</v>
      </c>
      <c r="M12" s="109" t="s">
        <v>90</v>
      </c>
      <c r="N12" s="111" t="s">
        <v>870</v>
      </c>
    </row>
    <row r="13" spans="1:15" ht="33.75">
      <c r="A13" s="318"/>
      <c r="B13" s="308"/>
      <c r="C13" s="308"/>
      <c r="D13" s="310"/>
      <c r="E13" s="92" t="s">
        <v>91</v>
      </c>
      <c r="F13" s="92" t="s">
        <v>92</v>
      </c>
      <c r="G13" s="47" t="s">
        <v>93</v>
      </c>
      <c r="H13" s="92" t="s">
        <v>91</v>
      </c>
      <c r="I13" s="92" t="s">
        <v>92</v>
      </c>
      <c r="J13" s="47" t="s">
        <v>93</v>
      </c>
      <c r="K13" s="44" t="s">
        <v>94</v>
      </c>
      <c r="L13" s="44" t="s">
        <v>95</v>
      </c>
      <c r="M13" s="44" t="s">
        <v>95</v>
      </c>
      <c r="N13" s="44" t="s">
        <v>95</v>
      </c>
    </row>
    <row r="14" spans="1:15">
      <c r="B14" s="42"/>
      <c r="C14" s="45" t="s">
        <v>96</v>
      </c>
      <c r="D14" s="46" t="s">
        <v>97</v>
      </c>
      <c r="E14" s="45" t="s">
        <v>98</v>
      </c>
      <c r="F14" s="45" t="s">
        <v>99</v>
      </c>
      <c r="G14" s="45">
        <v>3</v>
      </c>
      <c r="H14" s="45" t="s">
        <v>100</v>
      </c>
      <c r="I14" s="45" t="s">
        <v>101</v>
      </c>
      <c r="J14" s="45">
        <v>2</v>
      </c>
      <c r="K14" s="45" t="s">
        <v>102</v>
      </c>
      <c r="L14" s="45" t="s">
        <v>103</v>
      </c>
      <c r="M14" s="45" t="s">
        <v>105</v>
      </c>
      <c r="N14" s="45" t="s">
        <v>104</v>
      </c>
    </row>
    <row r="15" spans="1:15" ht="18" customHeight="1">
      <c r="B15" s="302" t="s">
        <v>106</v>
      </c>
      <c r="C15" s="303"/>
      <c r="D15" s="303"/>
      <c r="E15" s="303"/>
      <c r="F15" s="303"/>
      <c r="G15" s="303"/>
      <c r="H15" s="303"/>
      <c r="I15" s="303"/>
      <c r="J15" s="304"/>
      <c r="K15" s="90">
        <f>初期１!G5</f>
        <v>0</v>
      </c>
      <c r="L15" s="85">
        <f>初期１!G9</f>
        <v>0</v>
      </c>
      <c r="M15" s="85" t="str">
        <f>IF(初期１!G10="","",初期１!G10)</f>
        <v/>
      </c>
      <c r="N15" s="85">
        <f>初期１!G6</f>
        <v>0</v>
      </c>
    </row>
    <row r="16" spans="1:15" s="53" customFormat="1" ht="23.25" customHeight="1">
      <c r="B16" s="51">
        <v>1</v>
      </c>
      <c r="C16" s="60" t="s">
        <v>107</v>
      </c>
      <c r="D16" s="59">
        <f>初期１!$G$4</f>
        <v>0</v>
      </c>
      <c r="E16" s="52"/>
      <c r="F16" s="52"/>
      <c r="G16" s="52"/>
      <c r="H16" s="52"/>
      <c r="I16" s="52"/>
      <c r="J16" s="52"/>
      <c r="K16" s="52" t="str">
        <f>IF(E16="","",$K$15)</f>
        <v/>
      </c>
      <c r="L16" s="52" t="str">
        <f>IF(E16="","",$L$15)</f>
        <v/>
      </c>
      <c r="M16" s="52" t="str">
        <f>IF(E16="","",$M$15)</f>
        <v/>
      </c>
      <c r="N16" s="52" t="str">
        <f>IF(E16="","",$N$15)</f>
        <v/>
      </c>
    </row>
    <row r="17" spans="2:14" s="53" customFormat="1" ht="23.25" customHeight="1">
      <c r="B17" s="51">
        <v>2</v>
      </c>
      <c r="C17" s="60" t="s">
        <v>108</v>
      </c>
      <c r="D17" s="59">
        <f>$D$16</f>
        <v>0</v>
      </c>
      <c r="E17" s="52"/>
      <c r="F17" s="52"/>
      <c r="G17" s="52"/>
      <c r="H17" s="52"/>
      <c r="I17" s="52"/>
      <c r="J17" s="52"/>
      <c r="K17" s="52" t="str">
        <f>IF(E17="","",$K$15)</f>
        <v/>
      </c>
      <c r="L17" s="52" t="str">
        <f t="shared" ref="L17:L19" si="0">IF(E17="","",$L$15)</f>
        <v/>
      </c>
      <c r="M17" s="52" t="str">
        <f t="shared" ref="M17:M19" si="1">IF(E17="","",$M$15)</f>
        <v/>
      </c>
      <c r="N17" s="52" t="str">
        <f t="shared" ref="N17:N19" si="2">IF(E17="","",$N$15)</f>
        <v/>
      </c>
    </row>
    <row r="18" spans="2:14" s="53" customFormat="1" ht="23.25" customHeight="1">
      <c r="B18" s="51">
        <v>3</v>
      </c>
      <c r="C18" s="60" t="s">
        <v>109</v>
      </c>
      <c r="D18" s="59">
        <f>$D$16</f>
        <v>0</v>
      </c>
      <c r="E18" s="52"/>
      <c r="F18" s="52"/>
      <c r="G18" s="52"/>
      <c r="H18" s="52"/>
      <c r="I18" s="52"/>
      <c r="J18" s="52"/>
      <c r="K18" s="52" t="str">
        <f t="shared" ref="K18:K19" si="3">IF(E18="","",$K$15)</f>
        <v/>
      </c>
      <c r="L18" s="52" t="str">
        <f t="shared" si="0"/>
        <v/>
      </c>
      <c r="M18" s="52" t="str">
        <f t="shared" si="1"/>
        <v/>
      </c>
      <c r="N18" s="52" t="str">
        <f t="shared" si="2"/>
        <v/>
      </c>
    </row>
    <row r="19" spans="2:14" s="53" customFormat="1" ht="23.25" customHeight="1">
      <c r="B19" s="51">
        <v>4</v>
      </c>
      <c r="C19" s="60" t="s">
        <v>110</v>
      </c>
      <c r="D19" s="59">
        <f>$D$16</f>
        <v>0</v>
      </c>
      <c r="E19" s="61"/>
      <c r="F19" s="61"/>
      <c r="G19" s="61"/>
      <c r="H19" s="61"/>
      <c r="I19" s="61"/>
      <c r="J19" s="61"/>
      <c r="K19" s="52" t="str">
        <f t="shared" si="3"/>
        <v/>
      </c>
      <c r="L19" s="52" t="str">
        <f t="shared" si="0"/>
        <v/>
      </c>
      <c r="M19" s="52" t="str">
        <f t="shared" si="1"/>
        <v/>
      </c>
      <c r="N19" s="52" t="str">
        <f t="shared" si="2"/>
        <v/>
      </c>
    </row>
    <row r="20" spans="2:14" s="53" customFormat="1" ht="23.25" customHeight="1">
      <c r="B20" s="317" t="s">
        <v>111</v>
      </c>
      <c r="C20" s="317"/>
      <c r="D20" s="317"/>
      <c r="E20" s="317"/>
      <c r="F20" s="317"/>
      <c r="G20" s="317"/>
      <c r="H20" s="317"/>
      <c r="I20" s="317"/>
      <c r="J20" s="317"/>
      <c r="K20" s="317"/>
      <c r="L20" s="317"/>
      <c r="M20" s="101" t="s">
        <v>818</v>
      </c>
      <c r="N20" s="73">
        <f>LEN(B21)</f>
        <v>0</v>
      </c>
    </row>
    <row r="21" spans="2:14" s="53" customFormat="1" ht="23.25" customHeight="1">
      <c r="B21" s="299"/>
      <c r="C21" s="299"/>
      <c r="D21" s="299"/>
      <c r="E21" s="299"/>
      <c r="F21" s="299"/>
      <c r="G21" s="299"/>
      <c r="H21" s="299"/>
      <c r="I21" s="299"/>
      <c r="J21" s="299"/>
      <c r="K21" s="299"/>
      <c r="L21" s="299"/>
      <c r="M21" s="299"/>
      <c r="N21" s="75"/>
    </row>
    <row r="22" spans="2:14" s="53" customFormat="1" ht="23.25" customHeight="1">
      <c r="B22" s="299"/>
      <c r="C22" s="299"/>
      <c r="D22" s="299"/>
      <c r="E22" s="299"/>
      <c r="F22" s="299"/>
      <c r="G22" s="299"/>
      <c r="H22" s="299"/>
      <c r="I22" s="299"/>
      <c r="J22" s="299"/>
      <c r="K22" s="299"/>
      <c r="L22" s="299"/>
      <c r="M22" s="299"/>
      <c r="N22" s="75"/>
    </row>
    <row r="23" spans="2:14" s="53" customFormat="1" ht="23.25" customHeight="1">
      <c r="B23" s="299"/>
      <c r="C23" s="299"/>
      <c r="D23" s="299"/>
      <c r="E23" s="299"/>
      <c r="F23" s="299"/>
      <c r="G23" s="299"/>
      <c r="H23" s="299"/>
      <c r="I23" s="299"/>
      <c r="J23" s="299"/>
      <c r="K23" s="299"/>
      <c r="L23" s="299"/>
      <c r="M23" s="299"/>
      <c r="N23" s="75"/>
    </row>
    <row r="24" spans="2:14" s="53" customFormat="1" ht="23.25" customHeight="1"/>
    <row r="25" spans="2:14" s="53" customFormat="1" ht="23.25" customHeight="1"/>
  </sheetData>
  <mergeCells count="20">
    <mergeCell ref="B8:M8"/>
    <mergeCell ref="A10:A13"/>
    <mergeCell ref="O3:O6"/>
    <mergeCell ref="A1:A4"/>
    <mergeCell ref="A6:A8"/>
    <mergeCell ref="B1:L2"/>
    <mergeCell ref="B3:L3"/>
    <mergeCell ref="B4:L4"/>
    <mergeCell ref="B5:L5"/>
    <mergeCell ref="B6:L6"/>
    <mergeCell ref="B7:N7"/>
    <mergeCell ref="B20:L20"/>
    <mergeCell ref="B21:M23"/>
    <mergeCell ref="B15:J15"/>
    <mergeCell ref="B9:L9"/>
    <mergeCell ref="C12:C13"/>
    <mergeCell ref="D12:D13"/>
    <mergeCell ref="E12:G12"/>
    <mergeCell ref="H12:J12"/>
    <mergeCell ref="B12:B13"/>
  </mergeCells>
  <phoneticPr fontId="3"/>
  <dataValidations count="2">
    <dataValidation imeMode="hiragana" allowBlank="1" showInputMessage="1" showErrorMessage="1" sqref="H16:I19 H11:I14 C16:C19 B15:J15 G11:G13 B20:M23 C11:F14 C3:M6 E16:F19 B1:M2 J11:J13 N1:N6 B3:B13 C9:M10 K11:M14 N8:N14"/>
    <dataValidation imeMode="off" allowBlank="1" showInputMessage="1" showErrorMessage="1" sqref="A1:A1048576 O1:O1048576 G16:G19 J16:J19 G14 J14 D16:D19 B14 B16:B19 L15:M19 N15:N20"/>
  </dataValidations>
  <hyperlinks>
    <hyperlink ref="A1:A4" location="表紙!A1" display="表紙へ"/>
    <hyperlink ref="A6:A8" location="個人用女子!A1" display="男子個人シートへ"/>
    <hyperlink ref="O3:O6" location="女子団体申込書!A1" display="女子団体申込書!A1"/>
    <hyperlink ref="A10:A13" location="女子集約表!A1" display="女子集約表!A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Q76"/>
  <sheetViews>
    <sheetView workbookViewId="0">
      <pane xSplit="1" ySplit="15" topLeftCell="B16" activePane="bottomRight" state="frozen"/>
      <selection pane="topRight" activeCell="B1" sqref="B1"/>
      <selection pane="bottomLeft" activeCell="A16" sqref="A16"/>
      <selection pane="bottomRight" sqref="A1:A4"/>
    </sheetView>
  </sheetViews>
  <sheetFormatPr defaultRowHeight="13.5"/>
  <cols>
    <col min="10" max="12" width="14.125" customWidth="1"/>
    <col min="13" max="13" width="4" customWidth="1"/>
    <col min="16" max="16" width="3.625" customWidth="1"/>
    <col min="17" max="17" width="9.375" customWidth="1"/>
  </cols>
  <sheetData>
    <row r="1" spans="1:17">
      <c r="A1" s="313" t="s">
        <v>73</v>
      </c>
      <c r="B1" s="316" t="s">
        <v>74</v>
      </c>
      <c r="C1" s="316"/>
      <c r="D1" s="316"/>
      <c r="E1" s="316"/>
      <c r="F1" s="316"/>
      <c r="G1" s="316"/>
      <c r="H1" s="316"/>
      <c r="I1" s="316"/>
      <c r="J1" s="316"/>
      <c r="K1" s="316"/>
      <c r="L1" s="316"/>
    </row>
    <row r="2" spans="1:17">
      <c r="A2" s="313"/>
      <c r="B2" s="316"/>
      <c r="C2" s="316"/>
      <c r="D2" s="316"/>
      <c r="E2" s="316"/>
      <c r="F2" s="316"/>
      <c r="G2" s="316"/>
      <c r="H2" s="316"/>
      <c r="I2" s="316"/>
      <c r="J2" s="316"/>
      <c r="K2" s="316"/>
      <c r="L2" s="316"/>
    </row>
    <row r="3" spans="1:17" ht="27" customHeight="1">
      <c r="A3" s="313"/>
      <c r="B3" s="312" t="s">
        <v>871</v>
      </c>
      <c r="C3" s="323"/>
      <c r="D3" s="323"/>
      <c r="E3" s="323"/>
      <c r="F3" s="323"/>
      <c r="G3" s="323"/>
      <c r="H3" s="323"/>
      <c r="I3" s="323"/>
      <c r="J3" s="323"/>
      <c r="K3" s="323"/>
      <c r="L3" s="323"/>
      <c r="N3" s="315" t="s">
        <v>115</v>
      </c>
    </row>
    <row r="4" spans="1:17" s="41" customFormat="1">
      <c r="A4" s="313"/>
      <c r="B4" s="107" t="s">
        <v>873</v>
      </c>
      <c r="C4" s="89"/>
      <c r="D4" s="89"/>
      <c r="E4" s="89"/>
      <c r="F4" s="89"/>
      <c r="G4" s="89"/>
      <c r="H4" s="89"/>
      <c r="I4" s="89"/>
      <c r="J4" s="89"/>
      <c r="K4" s="89"/>
      <c r="L4" s="89"/>
      <c r="N4" s="315"/>
    </row>
    <row r="5" spans="1:17" s="41" customFormat="1" ht="27" customHeight="1">
      <c r="B5" s="312" t="s">
        <v>116</v>
      </c>
      <c r="C5" s="323"/>
      <c r="D5" s="323"/>
      <c r="E5" s="323"/>
      <c r="F5" s="323"/>
      <c r="G5" s="323"/>
      <c r="H5" s="323"/>
      <c r="I5" s="323"/>
      <c r="J5" s="323"/>
      <c r="K5" s="323"/>
      <c r="L5" s="323"/>
      <c r="N5" s="315"/>
    </row>
    <row r="6" spans="1:17" s="41" customFormat="1">
      <c r="A6" s="314" t="s">
        <v>117</v>
      </c>
      <c r="B6" s="305" t="s">
        <v>118</v>
      </c>
      <c r="C6" s="306"/>
      <c r="D6" s="306"/>
      <c r="E6" s="306"/>
      <c r="F6" s="306"/>
      <c r="G6" s="306"/>
      <c r="H6" s="306"/>
      <c r="I6" s="306"/>
      <c r="J6" s="306"/>
      <c r="K6" s="306"/>
      <c r="L6" s="306"/>
      <c r="N6" s="315"/>
    </row>
    <row r="7" spans="1:17" s="41" customFormat="1" ht="13.5" customHeight="1">
      <c r="A7" s="314"/>
      <c r="B7" s="312" t="s">
        <v>872</v>
      </c>
      <c r="C7" s="312"/>
      <c r="D7" s="312"/>
      <c r="E7" s="312"/>
      <c r="F7" s="312"/>
      <c r="G7" s="312"/>
      <c r="H7" s="312"/>
      <c r="I7" s="312"/>
      <c r="J7" s="312"/>
      <c r="K7" s="312"/>
      <c r="L7" s="312"/>
      <c r="M7" s="312"/>
      <c r="N7" s="365"/>
      <c r="O7" s="365"/>
    </row>
    <row r="8" spans="1:17" s="41" customFormat="1">
      <c r="A8" s="314"/>
      <c r="B8" s="305" t="s">
        <v>874</v>
      </c>
      <c r="C8" s="305"/>
      <c r="D8" s="305"/>
      <c r="E8" s="305"/>
      <c r="F8" s="305"/>
      <c r="G8" s="305"/>
      <c r="H8" s="305"/>
      <c r="I8" s="305"/>
      <c r="J8" s="305"/>
      <c r="K8" s="305"/>
      <c r="L8" s="305"/>
      <c r="M8" s="305"/>
    </row>
    <row r="9" spans="1:17" s="41" customFormat="1" ht="27" customHeight="1">
      <c r="B9" s="312" t="s">
        <v>875</v>
      </c>
      <c r="C9" s="323"/>
      <c r="D9" s="323"/>
      <c r="E9" s="323"/>
      <c r="F9" s="323"/>
      <c r="G9" s="323"/>
      <c r="H9" s="323"/>
      <c r="I9" s="323"/>
      <c r="J9" s="323"/>
      <c r="K9" s="323"/>
      <c r="L9" s="323"/>
    </row>
    <row r="10" spans="1:17" s="41" customFormat="1">
      <c r="A10" s="301" t="s">
        <v>82</v>
      </c>
      <c r="B10" s="305" t="s">
        <v>119</v>
      </c>
      <c r="C10" s="306"/>
      <c r="D10" s="306"/>
      <c r="E10" s="306"/>
      <c r="F10" s="306"/>
      <c r="G10" s="306"/>
      <c r="H10" s="306"/>
      <c r="I10" s="306"/>
      <c r="J10" s="306"/>
      <c r="K10" s="306"/>
      <c r="L10" s="306"/>
    </row>
    <row r="11" spans="1:17">
      <c r="A11" s="301"/>
      <c r="N11" s="67">
        <v>100</v>
      </c>
      <c r="O11" s="67" t="s">
        <v>120</v>
      </c>
      <c r="P11" s="67"/>
      <c r="Q11" s="67" t="s">
        <v>121</v>
      </c>
    </row>
    <row r="12" spans="1:17">
      <c r="A12" s="301"/>
      <c r="B12" s="366" t="s">
        <v>860</v>
      </c>
      <c r="C12" s="309" t="s">
        <v>86</v>
      </c>
      <c r="D12" s="311" t="s">
        <v>87</v>
      </c>
      <c r="E12" s="311"/>
      <c r="F12" s="311"/>
      <c r="G12" s="311" t="s">
        <v>88</v>
      </c>
      <c r="H12" s="311"/>
      <c r="I12" s="311"/>
      <c r="J12" s="367" t="s">
        <v>876</v>
      </c>
      <c r="K12" s="324" t="s">
        <v>89</v>
      </c>
      <c r="L12" s="326" t="s">
        <v>90</v>
      </c>
      <c r="N12" s="67">
        <v>200</v>
      </c>
      <c r="O12" s="68" t="s">
        <v>122</v>
      </c>
      <c r="P12" s="67"/>
      <c r="Q12" s="67" t="s">
        <v>123</v>
      </c>
    </row>
    <row r="13" spans="1:17" ht="27.75" customHeight="1">
      <c r="A13" s="301"/>
      <c r="B13" s="66" t="s">
        <v>124</v>
      </c>
      <c r="C13" s="310"/>
      <c r="D13" s="92" t="s">
        <v>91</v>
      </c>
      <c r="E13" s="92" t="s">
        <v>92</v>
      </c>
      <c r="F13" s="47" t="s">
        <v>93</v>
      </c>
      <c r="G13" s="92" t="s">
        <v>91</v>
      </c>
      <c r="H13" s="92" t="s">
        <v>92</v>
      </c>
      <c r="I13" s="47" t="s">
        <v>93</v>
      </c>
      <c r="J13" s="322"/>
      <c r="K13" s="325"/>
      <c r="L13" s="326"/>
      <c r="N13" s="67">
        <v>300</v>
      </c>
      <c r="O13" s="67" t="s">
        <v>22</v>
      </c>
      <c r="P13" s="67"/>
      <c r="Q13" s="67" t="s">
        <v>125</v>
      </c>
    </row>
    <row r="14" spans="1:17">
      <c r="B14" s="78"/>
      <c r="C14" s="81" t="s">
        <v>97</v>
      </c>
      <c r="D14" s="81" t="s">
        <v>98</v>
      </c>
      <c r="E14" s="81" t="s">
        <v>99</v>
      </c>
      <c r="F14" s="81">
        <v>3</v>
      </c>
      <c r="G14" s="81" t="s">
        <v>100</v>
      </c>
      <c r="H14" s="81" t="s">
        <v>101</v>
      </c>
      <c r="I14" s="81">
        <v>2</v>
      </c>
      <c r="J14" s="81"/>
      <c r="K14" s="81"/>
      <c r="L14" s="81"/>
      <c r="N14" s="67">
        <v>400</v>
      </c>
      <c r="O14" s="67" t="s">
        <v>126</v>
      </c>
      <c r="P14" s="67"/>
      <c r="Q14" s="67" t="s">
        <v>127</v>
      </c>
    </row>
    <row r="15" spans="1:17">
      <c r="B15" s="319" t="s">
        <v>128</v>
      </c>
      <c r="C15" s="320"/>
      <c r="D15" s="320"/>
      <c r="E15" s="320"/>
      <c r="F15" s="320"/>
      <c r="G15" s="320"/>
      <c r="H15" s="320"/>
      <c r="I15" s="321"/>
      <c r="J15" s="81" t="e">
        <f>初期１!$Q$5</f>
        <v>#N/A</v>
      </c>
      <c r="K15" s="81">
        <f>初期１!G7</f>
        <v>0</v>
      </c>
      <c r="L15" s="81" t="str">
        <f>IF(初期１!G8="","",初期１!G8)</f>
        <v/>
      </c>
      <c r="N15" s="67">
        <v>500</v>
      </c>
      <c r="O15" s="67" t="s">
        <v>129</v>
      </c>
      <c r="P15" s="67"/>
      <c r="Q15" s="67">
        <v>1</v>
      </c>
    </row>
    <row r="16" spans="1:17">
      <c r="B16" s="78">
        <v>1</v>
      </c>
      <c r="C16" s="59">
        <f>初期１!$G$4</f>
        <v>0</v>
      </c>
      <c r="D16" s="80"/>
      <c r="E16" s="80"/>
      <c r="F16" s="80"/>
      <c r="G16" s="80"/>
      <c r="H16" s="80"/>
      <c r="I16" s="80"/>
      <c r="J16" s="80" t="str">
        <f>IF(D16="","",$J$15)</f>
        <v/>
      </c>
      <c r="K16" s="80" t="str">
        <f>IF(D16="","",$K$15)</f>
        <v/>
      </c>
      <c r="L16" s="80" t="str">
        <f>IF(D16="","",$L$15)</f>
        <v/>
      </c>
      <c r="N16" s="67">
        <v>600</v>
      </c>
      <c r="O16" s="67" t="s">
        <v>130</v>
      </c>
      <c r="P16" s="67"/>
      <c r="Q16" s="67">
        <v>2</v>
      </c>
    </row>
    <row r="17" spans="2:17">
      <c r="B17" s="78">
        <v>2</v>
      </c>
      <c r="C17" s="59">
        <f>初期１!$G$4</f>
        <v>0</v>
      </c>
      <c r="D17" s="80"/>
      <c r="E17" s="80"/>
      <c r="F17" s="80"/>
      <c r="G17" s="80"/>
      <c r="H17" s="80"/>
      <c r="I17" s="80"/>
      <c r="J17" s="80" t="str">
        <f t="shared" ref="J17:J25" si="0">IF(D17="","",$J$15)</f>
        <v/>
      </c>
      <c r="K17" s="80" t="str">
        <f t="shared" ref="K17:K25" si="1">IF(D17="","",$K$15)</f>
        <v/>
      </c>
      <c r="L17" s="80" t="str">
        <f t="shared" ref="L17:L25" si="2">IF(D17="","",$L$15)</f>
        <v/>
      </c>
      <c r="N17" s="67">
        <v>700</v>
      </c>
      <c r="O17" s="67" t="s">
        <v>131</v>
      </c>
      <c r="P17" s="67"/>
      <c r="Q17" s="67">
        <v>3</v>
      </c>
    </row>
    <row r="18" spans="2:17">
      <c r="B18" s="78">
        <v>3</v>
      </c>
      <c r="C18" s="59">
        <f>初期１!$G$4</f>
        <v>0</v>
      </c>
      <c r="D18" s="80"/>
      <c r="E18" s="80"/>
      <c r="F18" s="80"/>
      <c r="G18" s="80"/>
      <c r="H18" s="80"/>
      <c r="I18" s="80"/>
      <c r="J18" s="80" t="str">
        <f t="shared" si="0"/>
        <v/>
      </c>
      <c r="K18" s="80" t="str">
        <f t="shared" si="1"/>
        <v/>
      </c>
      <c r="L18" s="80" t="str">
        <f t="shared" si="2"/>
        <v/>
      </c>
      <c r="N18" s="67">
        <v>800</v>
      </c>
      <c r="O18" s="67" t="s">
        <v>132</v>
      </c>
      <c r="P18" s="67"/>
      <c r="Q18" s="67">
        <v>4</v>
      </c>
    </row>
    <row r="19" spans="2:17">
      <c r="B19" s="78">
        <v>4</v>
      </c>
      <c r="C19" s="59">
        <f>初期１!$G$4</f>
        <v>0</v>
      </c>
      <c r="D19" s="80"/>
      <c r="E19" s="80"/>
      <c r="F19" s="80"/>
      <c r="G19" s="80"/>
      <c r="H19" s="80"/>
      <c r="I19" s="80"/>
      <c r="J19" s="80" t="str">
        <f t="shared" si="0"/>
        <v/>
      </c>
      <c r="K19" s="80" t="str">
        <f t="shared" si="1"/>
        <v/>
      </c>
      <c r="L19" s="80" t="str">
        <f t="shared" si="2"/>
        <v/>
      </c>
      <c r="N19" s="67">
        <v>900</v>
      </c>
      <c r="O19" s="67" t="s">
        <v>133</v>
      </c>
      <c r="P19" s="67"/>
      <c r="Q19" s="67">
        <v>5</v>
      </c>
    </row>
    <row r="20" spans="2:17">
      <c r="B20" s="78">
        <v>5</v>
      </c>
      <c r="C20" s="59">
        <f>初期１!$G$4</f>
        <v>0</v>
      </c>
      <c r="D20" s="80"/>
      <c r="E20" s="80"/>
      <c r="F20" s="80"/>
      <c r="G20" s="80"/>
      <c r="H20" s="80"/>
      <c r="I20" s="80"/>
      <c r="J20" s="80" t="str">
        <f t="shared" si="0"/>
        <v/>
      </c>
      <c r="K20" s="80" t="str">
        <f t="shared" si="1"/>
        <v/>
      </c>
      <c r="L20" s="80" t="str">
        <f t="shared" si="2"/>
        <v/>
      </c>
      <c r="N20" s="67">
        <v>1000</v>
      </c>
      <c r="O20" s="67" t="s">
        <v>134</v>
      </c>
      <c r="P20" s="67"/>
      <c r="Q20" s="67">
        <v>6</v>
      </c>
    </row>
    <row r="21" spans="2:17">
      <c r="B21" s="78">
        <v>6</v>
      </c>
      <c r="C21" s="59">
        <f>初期１!$G$4</f>
        <v>0</v>
      </c>
      <c r="D21" s="80"/>
      <c r="E21" s="80"/>
      <c r="F21" s="80"/>
      <c r="G21" s="80"/>
      <c r="H21" s="80"/>
      <c r="I21" s="80"/>
      <c r="J21" s="80" t="str">
        <f t="shared" si="0"/>
        <v/>
      </c>
      <c r="K21" s="80" t="str">
        <f t="shared" si="1"/>
        <v/>
      </c>
      <c r="L21" s="80" t="str">
        <f t="shared" si="2"/>
        <v/>
      </c>
      <c r="N21" s="67">
        <v>1100</v>
      </c>
      <c r="O21" s="67" t="s">
        <v>135</v>
      </c>
      <c r="P21" s="67"/>
      <c r="Q21" s="67">
        <v>7</v>
      </c>
    </row>
    <row r="22" spans="2:17">
      <c r="B22" s="78">
        <v>7</v>
      </c>
      <c r="C22" s="59">
        <f>初期１!$G$4</f>
        <v>0</v>
      </c>
      <c r="D22" s="80"/>
      <c r="E22" s="80"/>
      <c r="F22" s="80"/>
      <c r="G22" s="80"/>
      <c r="H22" s="80"/>
      <c r="I22" s="80"/>
      <c r="J22" s="80" t="str">
        <f t="shared" si="0"/>
        <v/>
      </c>
      <c r="K22" s="80" t="str">
        <f t="shared" si="1"/>
        <v/>
      </c>
      <c r="L22" s="80" t="str">
        <f t="shared" si="2"/>
        <v/>
      </c>
      <c r="N22" s="67">
        <v>1200</v>
      </c>
      <c r="O22" s="67" t="s">
        <v>136</v>
      </c>
      <c r="P22" s="67"/>
      <c r="Q22" s="67">
        <v>8</v>
      </c>
    </row>
    <row r="23" spans="2:17">
      <c r="B23" s="78" t="s">
        <v>137</v>
      </c>
      <c r="C23" s="59">
        <f>初期１!$G$4</f>
        <v>0</v>
      </c>
      <c r="D23" s="80"/>
      <c r="E23" s="80"/>
      <c r="F23" s="80"/>
      <c r="G23" s="80"/>
      <c r="H23" s="80"/>
      <c r="I23" s="80"/>
      <c r="J23" s="80" t="str">
        <f t="shared" si="0"/>
        <v/>
      </c>
      <c r="K23" s="80" t="str">
        <f t="shared" si="1"/>
        <v/>
      </c>
      <c r="L23" s="80" t="str">
        <f t="shared" si="2"/>
        <v/>
      </c>
      <c r="N23" s="67">
        <v>1300</v>
      </c>
      <c r="O23" s="67" t="s">
        <v>138</v>
      </c>
      <c r="P23" s="67"/>
      <c r="Q23" s="67">
        <v>9</v>
      </c>
    </row>
    <row r="24" spans="2:17">
      <c r="B24" s="78"/>
      <c r="C24" s="59">
        <f>初期１!$G$4</f>
        <v>0</v>
      </c>
      <c r="D24" s="80"/>
      <c r="E24" s="80"/>
      <c r="F24" s="80"/>
      <c r="G24" s="80"/>
      <c r="H24" s="80"/>
      <c r="I24" s="80"/>
      <c r="J24" s="80" t="str">
        <f t="shared" si="0"/>
        <v/>
      </c>
      <c r="K24" s="80" t="str">
        <f t="shared" si="1"/>
        <v/>
      </c>
      <c r="L24" s="80" t="str">
        <f t="shared" si="2"/>
        <v/>
      </c>
      <c r="N24" s="67">
        <v>1400</v>
      </c>
      <c r="O24" s="67" t="s">
        <v>139</v>
      </c>
      <c r="P24" s="67"/>
      <c r="Q24" s="67">
        <v>10</v>
      </c>
    </row>
    <row r="25" spans="2:17">
      <c r="B25" s="78"/>
      <c r="C25" s="59">
        <f>初期１!$G$4</f>
        <v>0</v>
      </c>
      <c r="D25" s="80"/>
      <c r="E25" s="80"/>
      <c r="F25" s="80"/>
      <c r="G25" s="80"/>
      <c r="H25" s="80"/>
      <c r="I25" s="80"/>
      <c r="J25" s="80" t="str">
        <f t="shared" si="0"/>
        <v/>
      </c>
      <c r="K25" s="80" t="str">
        <f t="shared" si="1"/>
        <v/>
      </c>
      <c r="L25" s="80" t="str">
        <f t="shared" si="2"/>
        <v/>
      </c>
      <c r="N25" s="67"/>
      <c r="O25" s="67"/>
      <c r="P25" s="67"/>
      <c r="Q25" s="67">
        <v>11</v>
      </c>
    </row>
    <row r="26" spans="2:17">
      <c r="B26" s="94"/>
      <c r="C26" s="94"/>
      <c r="D26" s="94"/>
      <c r="E26" s="94"/>
      <c r="F26" s="94"/>
      <c r="G26" s="94"/>
      <c r="H26" s="94"/>
      <c r="I26" s="94"/>
      <c r="J26" s="94"/>
      <c r="K26" s="94"/>
      <c r="L26" s="94"/>
      <c r="N26" s="67"/>
      <c r="O26" s="67"/>
      <c r="P26" s="67"/>
      <c r="Q26" s="67">
        <v>12</v>
      </c>
    </row>
    <row r="27" spans="2:17">
      <c r="B27" s="82"/>
      <c r="C27" s="71"/>
      <c r="D27" s="93"/>
      <c r="E27" s="93"/>
      <c r="F27" s="93"/>
      <c r="G27" s="93"/>
      <c r="H27" s="93"/>
      <c r="I27" s="93"/>
      <c r="J27" s="93"/>
      <c r="K27" s="93"/>
      <c r="L27" s="93"/>
      <c r="N27" s="67"/>
      <c r="O27" s="67" t="s">
        <v>140</v>
      </c>
      <c r="P27" s="67"/>
      <c r="Q27" s="67">
        <v>13</v>
      </c>
    </row>
    <row r="28" spans="2:17">
      <c r="B28" s="82"/>
      <c r="C28" s="71"/>
      <c r="D28" s="93"/>
      <c r="E28" s="93"/>
      <c r="F28" s="93"/>
      <c r="G28" s="93"/>
      <c r="H28" s="93"/>
      <c r="I28" s="93"/>
      <c r="J28" s="93"/>
      <c r="K28" s="93"/>
      <c r="L28" s="93"/>
      <c r="N28" s="67"/>
      <c r="O28" s="67" t="s">
        <v>141</v>
      </c>
      <c r="P28" s="67"/>
      <c r="Q28" s="67">
        <v>14</v>
      </c>
    </row>
    <row r="29" spans="2:17">
      <c r="B29" s="82"/>
      <c r="C29" s="71"/>
      <c r="D29" s="93"/>
      <c r="E29" s="93"/>
      <c r="F29" s="93"/>
      <c r="G29" s="93"/>
      <c r="H29" s="93"/>
      <c r="I29" s="93"/>
      <c r="J29" s="93"/>
      <c r="K29" s="93"/>
      <c r="L29" s="93"/>
      <c r="N29" s="67"/>
      <c r="O29" s="67" t="s">
        <v>142</v>
      </c>
      <c r="P29" s="67"/>
      <c r="Q29" s="67">
        <v>15</v>
      </c>
    </row>
    <row r="30" spans="2:17">
      <c r="B30" s="82"/>
      <c r="C30" s="71"/>
      <c r="D30" s="93"/>
      <c r="E30" s="93"/>
      <c r="F30" s="93"/>
      <c r="G30" s="93"/>
      <c r="H30" s="93"/>
      <c r="I30" s="93"/>
      <c r="J30" s="93"/>
      <c r="K30" s="93"/>
      <c r="L30" s="93"/>
      <c r="N30" s="67"/>
      <c r="O30" s="67" t="s">
        <v>143</v>
      </c>
      <c r="P30" s="67"/>
      <c r="Q30" s="67">
        <v>16</v>
      </c>
    </row>
    <row r="31" spans="2:17">
      <c r="N31" s="67"/>
      <c r="O31" s="67"/>
      <c r="P31" s="67"/>
      <c r="Q31" s="67">
        <v>17</v>
      </c>
    </row>
    <row r="32" spans="2:17">
      <c r="N32" s="67"/>
      <c r="O32" s="67"/>
      <c r="P32" s="67"/>
      <c r="Q32" s="67">
        <v>18</v>
      </c>
    </row>
    <row r="33" spans="14:17">
      <c r="N33" s="67"/>
      <c r="O33" s="67"/>
      <c r="P33" s="67"/>
      <c r="Q33" s="67">
        <v>19</v>
      </c>
    </row>
    <row r="34" spans="14:17">
      <c r="N34" s="67"/>
      <c r="O34" s="67"/>
      <c r="P34" s="67"/>
      <c r="Q34" s="67">
        <v>20</v>
      </c>
    </row>
    <row r="35" spans="14:17">
      <c r="N35" s="67"/>
      <c r="O35" s="67"/>
      <c r="P35" s="67"/>
      <c r="Q35" s="67">
        <v>21</v>
      </c>
    </row>
    <row r="36" spans="14:17">
      <c r="N36" s="67"/>
      <c r="O36" s="67"/>
      <c r="P36" s="67"/>
      <c r="Q36" s="67">
        <v>22</v>
      </c>
    </row>
    <row r="37" spans="14:17">
      <c r="N37" s="67"/>
      <c r="O37" s="67"/>
      <c r="P37" s="67"/>
      <c r="Q37" s="67">
        <v>23</v>
      </c>
    </row>
    <row r="38" spans="14:17">
      <c r="N38" s="67"/>
      <c r="O38" s="67"/>
      <c r="P38" s="67"/>
      <c r="Q38" s="67">
        <v>24</v>
      </c>
    </row>
    <row r="39" spans="14:17">
      <c r="N39" s="67"/>
      <c r="O39" s="67"/>
      <c r="P39" s="67"/>
      <c r="Q39" s="67">
        <v>25</v>
      </c>
    </row>
    <row r="40" spans="14:17">
      <c r="N40" s="67"/>
      <c r="O40" s="67"/>
      <c r="P40" s="67"/>
      <c r="Q40" s="67">
        <v>26</v>
      </c>
    </row>
    <row r="41" spans="14:17">
      <c r="N41" s="67"/>
      <c r="O41" s="67"/>
      <c r="P41" s="67"/>
      <c r="Q41" s="67">
        <v>27</v>
      </c>
    </row>
    <row r="42" spans="14:17">
      <c r="N42" s="67"/>
      <c r="O42" s="67"/>
      <c r="P42" s="67"/>
      <c r="Q42" s="67">
        <v>28</v>
      </c>
    </row>
    <row r="43" spans="14:17">
      <c r="N43" s="67"/>
      <c r="O43" s="67"/>
      <c r="P43" s="67"/>
      <c r="Q43" s="67">
        <v>29</v>
      </c>
    </row>
    <row r="44" spans="14:17">
      <c r="N44" s="67"/>
      <c r="O44" s="67"/>
      <c r="P44" s="67"/>
      <c r="Q44" s="67">
        <v>30</v>
      </c>
    </row>
    <row r="45" spans="14:17">
      <c r="N45" s="67"/>
      <c r="O45" s="67"/>
      <c r="P45" s="67"/>
      <c r="Q45" s="67"/>
    </row>
    <row r="46" spans="14:17">
      <c r="N46" s="67"/>
      <c r="O46" s="67"/>
      <c r="P46" s="67"/>
      <c r="Q46" s="67"/>
    </row>
    <row r="47" spans="14:17">
      <c r="N47" s="67"/>
      <c r="O47" s="67"/>
      <c r="P47" s="67"/>
      <c r="Q47" s="67"/>
    </row>
    <row r="48" spans="14:17">
      <c r="N48" s="67"/>
      <c r="O48" s="67"/>
      <c r="P48" s="67"/>
      <c r="Q48" s="67"/>
    </row>
    <row r="49" spans="14:17">
      <c r="N49" s="67"/>
      <c r="O49" s="67"/>
      <c r="P49" s="67"/>
      <c r="Q49" s="67"/>
    </row>
    <row r="50" spans="14:17">
      <c r="N50" s="67"/>
      <c r="O50" s="67"/>
      <c r="P50" s="67"/>
      <c r="Q50" s="67"/>
    </row>
    <row r="51" spans="14:17">
      <c r="N51" s="67"/>
      <c r="O51" s="67"/>
      <c r="P51" s="67"/>
      <c r="Q51" s="67"/>
    </row>
    <row r="52" spans="14:17">
      <c r="N52" s="67"/>
      <c r="O52" s="67"/>
      <c r="P52" s="67"/>
      <c r="Q52" s="67"/>
    </row>
    <row r="53" spans="14:17">
      <c r="N53" s="67"/>
      <c r="O53" s="67"/>
      <c r="P53" s="67"/>
      <c r="Q53" s="67"/>
    </row>
    <row r="54" spans="14:17">
      <c r="N54" s="67"/>
      <c r="O54" s="67"/>
      <c r="P54" s="67"/>
      <c r="Q54" s="67"/>
    </row>
    <row r="55" spans="14:17">
      <c r="N55" s="67"/>
      <c r="O55" s="67"/>
      <c r="P55" s="67"/>
      <c r="Q55" s="67"/>
    </row>
    <row r="56" spans="14:17">
      <c r="N56" s="67"/>
      <c r="O56" s="67"/>
      <c r="P56" s="67"/>
      <c r="Q56" s="67"/>
    </row>
    <row r="57" spans="14:17">
      <c r="N57" s="67"/>
      <c r="O57" s="67"/>
      <c r="P57" s="67"/>
      <c r="Q57" s="67"/>
    </row>
    <row r="58" spans="14:17">
      <c r="N58" s="67"/>
      <c r="O58" s="67"/>
      <c r="P58" s="67"/>
      <c r="Q58" s="67"/>
    </row>
    <row r="59" spans="14:17">
      <c r="N59" s="67"/>
      <c r="O59" s="67"/>
      <c r="P59" s="67"/>
      <c r="Q59" s="67"/>
    </row>
    <row r="60" spans="14:17">
      <c r="N60" s="67"/>
      <c r="O60" s="67"/>
      <c r="P60" s="67"/>
      <c r="Q60" s="67"/>
    </row>
    <row r="61" spans="14:17">
      <c r="N61" s="67"/>
      <c r="O61" s="67"/>
      <c r="P61" s="67"/>
      <c r="Q61" s="67"/>
    </row>
    <row r="62" spans="14:17">
      <c r="N62" s="67"/>
      <c r="O62" s="67"/>
      <c r="P62" s="67"/>
      <c r="Q62" s="67"/>
    </row>
    <row r="63" spans="14:17">
      <c r="N63" s="67"/>
      <c r="O63" s="67"/>
      <c r="P63" s="67"/>
      <c r="Q63" s="67"/>
    </row>
    <row r="64" spans="14:17">
      <c r="N64" s="67"/>
      <c r="O64" s="67"/>
      <c r="P64" s="67"/>
      <c r="Q64" s="67"/>
    </row>
    <row r="65" spans="14:17">
      <c r="N65" s="67"/>
      <c r="O65" s="67"/>
      <c r="P65" s="67"/>
      <c r="Q65" s="67"/>
    </row>
    <row r="66" spans="14:17">
      <c r="N66" s="67"/>
      <c r="O66" s="67"/>
      <c r="P66" s="67"/>
      <c r="Q66" s="67"/>
    </row>
    <row r="67" spans="14:17">
      <c r="N67" s="67"/>
      <c r="O67" s="67"/>
      <c r="P67" s="67"/>
      <c r="Q67" s="67"/>
    </row>
    <row r="68" spans="14:17">
      <c r="N68" s="67"/>
      <c r="O68" s="67"/>
      <c r="P68" s="67"/>
      <c r="Q68" s="67"/>
    </row>
    <row r="69" spans="14:17">
      <c r="N69" s="67"/>
      <c r="O69" s="67"/>
      <c r="P69" s="67"/>
      <c r="Q69" s="67"/>
    </row>
    <row r="70" spans="14:17">
      <c r="N70" s="67"/>
      <c r="O70" s="67"/>
      <c r="P70" s="67"/>
      <c r="Q70" s="67"/>
    </row>
    <row r="71" spans="14:17">
      <c r="N71" s="67"/>
      <c r="O71" s="67"/>
      <c r="P71" s="67"/>
      <c r="Q71" s="67"/>
    </row>
    <row r="72" spans="14:17">
      <c r="N72" s="67"/>
      <c r="O72" s="67"/>
      <c r="P72" s="67"/>
      <c r="Q72" s="67"/>
    </row>
    <row r="73" spans="14:17">
      <c r="N73" s="67"/>
      <c r="O73" s="67"/>
      <c r="P73" s="67"/>
      <c r="Q73" s="67"/>
    </row>
    <row r="74" spans="14:17">
      <c r="N74" s="67"/>
      <c r="O74" s="67"/>
      <c r="P74" s="67"/>
      <c r="Q74" s="67"/>
    </row>
    <row r="75" spans="14:17">
      <c r="N75" s="67"/>
      <c r="O75" s="67"/>
      <c r="P75" s="67"/>
      <c r="Q75" s="67"/>
    </row>
    <row r="76" spans="14:17">
      <c r="N76" s="67"/>
      <c r="O76" s="67"/>
      <c r="P76" s="67"/>
      <c r="Q76" s="67"/>
    </row>
  </sheetData>
  <mergeCells count="19">
    <mergeCell ref="N3:N6"/>
    <mergeCell ref="B9:L9"/>
    <mergeCell ref="B10:L10"/>
    <mergeCell ref="B3:L3"/>
    <mergeCell ref="B5:L5"/>
    <mergeCell ref="B7:M7"/>
    <mergeCell ref="B8:M8"/>
    <mergeCell ref="B1:L2"/>
    <mergeCell ref="B15:I15"/>
    <mergeCell ref="A10:A13"/>
    <mergeCell ref="J12:J13"/>
    <mergeCell ref="B6:L6"/>
    <mergeCell ref="A1:A4"/>
    <mergeCell ref="A6:A8"/>
    <mergeCell ref="G12:I12"/>
    <mergeCell ref="K12:K13"/>
    <mergeCell ref="L12:L13"/>
    <mergeCell ref="D12:F12"/>
    <mergeCell ref="C12:C13"/>
  </mergeCells>
  <phoneticPr fontId="3"/>
  <dataValidations count="2">
    <dataValidation imeMode="hiragana" allowBlank="1" showInputMessage="1" showErrorMessage="1" sqref="B31:B1048576 C9:E1048576 A1:A1048576 F31:F1048576 I15 F15 B15 B1:B13 I9:I13 J9:L14 G9:H1048576 M9:M1048576 I31:L1048576 G1:H6 J1:L6 I1:I6 C1:E6 F1:F6 P1:XFD1048576 M1:O6 N8:O1048576 F9:F13"/>
    <dataValidation imeMode="off" allowBlank="1" showInputMessage="1" showErrorMessage="1" sqref="B16:B30 I16:I30 B14 F14 I14 F16:F30 J15:L30"/>
  </dataValidations>
  <hyperlinks>
    <hyperlink ref="A1:A4" location="表紙!A1" display="表紙へ"/>
    <hyperlink ref="A6:A8" location="団体用男子!A1" display="男子団体シートへ"/>
    <hyperlink ref="A10:A13" location="男子集約表!A1" display="男子集約表!A1"/>
    <hyperlink ref="N3:N6" location="男子個人申込書!A1" display="男子個人申込書!A1"/>
  </hyperlinks>
  <pageMargins left="0.70866141732283472" right="0.70866141732283472" top="0.74803149606299213" bottom="0.74803149606299213" header="0.31496062992125984" footer="0.31496062992125984"/>
  <pageSetup paperSize="9" scale="76" orientation="portrait" r:id="rId1"/>
  <drawing r:id="rId2"/>
</worksheet>
</file>

<file path=xl/worksheets/sheet12.xml><?xml version="1.0" encoding="utf-8"?>
<worksheet xmlns="http://schemas.openxmlformats.org/spreadsheetml/2006/main" xmlns:r="http://schemas.openxmlformats.org/officeDocument/2006/relationships">
  <sheetPr codeName="Sheet11">
    <pageSetUpPr fitToPage="1"/>
  </sheetPr>
  <dimension ref="A1:Q44"/>
  <sheetViews>
    <sheetView workbookViewId="0">
      <pane xSplit="1" ySplit="15" topLeftCell="B16" activePane="bottomRight" state="frozen"/>
      <selection pane="topRight" activeCell="B1" sqref="B1"/>
      <selection pane="bottomLeft" activeCell="A16" sqref="A16"/>
      <selection pane="bottomRight" sqref="A1:A4"/>
    </sheetView>
  </sheetViews>
  <sheetFormatPr defaultRowHeight="13.5"/>
  <cols>
    <col min="10" max="12" width="14.125" customWidth="1"/>
    <col min="15" max="15" width="9" hidden="1" customWidth="1"/>
    <col min="17" max="17" width="9" hidden="1" customWidth="1"/>
  </cols>
  <sheetData>
    <row r="1" spans="1:17">
      <c r="A1" s="313" t="s">
        <v>73</v>
      </c>
      <c r="B1" s="316" t="s">
        <v>74</v>
      </c>
      <c r="C1" s="316"/>
      <c r="D1" s="316"/>
      <c r="E1" s="316"/>
      <c r="F1" s="316"/>
      <c r="G1" s="316"/>
      <c r="H1" s="316"/>
      <c r="I1" s="316"/>
      <c r="J1" s="316"/>
      <c r="K1" s="316"/>
      <c r="L1" s="316"/>
    </row>
    <row r="2" spans="1:17">
      <c r="A2" s="313"/>
      <c r="B2" s="316"/>
      <c r="C2" s="316"/>
      <c r="D2" s="316"/>
      <c r="E2" s="316"/>
      <c r="F2" s="316"/>
      <c r="G2" s="316"/>
      <c r="H2" s="316"/>
      <c r="I2" s="316"/>
      <c r="J2" s="316"/>
      <c r="K2" s="316"/>
      <c r="L2" s="316"/>
    </row>
    <row r="3" spans="1:17" ht="27" customHeight="1">
      <c r="A3" s="313"/>
      <c r="B3" s="312" t="s">
        <v>871</v>
      </c>
      <c r="C3" s="323"/>
      <c r="D3" s="323"/>
      <c r="E3" s="323"/>
      <c r="F3" s="323"/>
      <c r="G3" s="323"/>
      <c r="H3" s="323"/>
      <c r="I3" s="323"/>
      <c r="J3" s="323"/>
      <c r="K3" s="323"/>
      <c r="L3" s="323"/>
    </row>
    <row r="4" spans="1:17" s="41" customFormat="1">
      <c r="A4" s="313"/>
      <c r="B4" s="107" t="s">
        <v>873</v>
      </c>
      <c r="C4" s="108"/>
      <c r="D4" s="108"/>
      <c r="E4" s="108"/>
      <c r="F4" s="108"/>
      <c r="G4" s="108"/>
      <c r="H4" s="108"/>
      <c r="I4" s="108"/>
      <c r="J4" s="108"/>
      <c r="K4" s="108"/>
      <c r="L4" s="108"/>
      <c r="N4" s="315" t="s">
        <v>144</v>
      </c>
    </row>
    <row r="5" spans="1:17" s="41" customFormat="1" ht="27" customHeight="1">
      <c r="B5" s="312" t="s">
        <v>116</v>
      </c>
      <c r="C5" s="323"/>
      <c r="D5" s="323"/>
      <c r="E5" s="323"/>
      <c r="F5" s="323"/>
      <c r="G5" s="323"/>
      <c r="H5" s="323"/>
      <c r="I5" s="323"/>
      <c r="J5" s="323"/>
      <c r="K5" s="323"/>
      <c r="L5" s="323"/>
      <c r="N5" s="315"/>
    </row>
    <row r="6" spans="1:17" s="41" customFormat="1">
      <c r="A6" s="314" t="s">
        <v>145</v>
      </c>
      <c r="B6" s="305" t="s">
        <v>118</v>
      </c>
      <c r="C6" s="306"/>
      <c r="D6" s="306"/>
      <c r="E6" s="306"/>
      <c r="F6" s="306"/>
      <c r="G6" s="306"/>
      <c r="H6" s="306"/>
      <c r="I6" s="306"/>
      <c r="J6" s="306"/>
      <c r="K6" s="306"/>
      <c r="L6" s="306"/>
      <c r="N6" s="315"/>
    </row>
    <row r="7" spans="1:17" s="41" customFormat="1" ht="13.5" customHeight="1">
      <c r="A7" s="314"/>
      <c r="B7" s="312" t="s">
        <v>872</v>
      </c>
      <c r="C7" s="312"/>
      <c r="D7" s="312"/>
      <c r="E7" s="312"/>
      <c r="F7" s="312"/>
      <c r="G7" s="312"/>
      <c r="H7" s="312"/>
      <c r="I7" s="312"/>
      <c r="J7" s="312"/>
      <c r="K7" s="312"/>
      <c r="L7" s="312"/>
      <c r="M7" s="312"/>
      <c r="N7" s="315"/>
    </row>
    <row r="8" spans="1:17" s="41" customFormat="1">
      <c r="A8" s="314"/>
      <c r="B8" s="305" t="s">
        <v>874</v>
      </c>
      <c r="C8" s="305"/>
      <c r="D8" s="305"/>
      <c r="E8" s="305"/>
      <c r="F8" s="305"/>
      <c r="G8" s="305"/>
      <c r="H8" s="305"/>
      <c r="I8" s="305"/>
      <c r="J8" s="305"/>
      <c r="K8" s="305"/>
      <c r="L8" s="305"/>
      <c r="M8" s="305"/>
    </row>
    <row r="9" spans="1:17" s="41" customFormat="1" ht="27" customHeight="1">
      <c r="B9" s="312" t="s">
        <v>875</v>
      </c>
      <c r="C9" s="323"/>
      <c r="D9" s="323"/>
      <c r="E9" s="323"/>
      <c r="F9" s="323"/>
      <c r="G9" s="323"/>
      <c r="H9" s="323"/>
      <c r="I9" s="323"/>
      <c r="J9" s="323"/>
      <c r="K9" s="323"/>
      <c r="L9" s="323"/>
    </row>
    <row r="10" spans="1:17" s="41" customFormat="1">
      <c r="A10" s="301" t="s">
        <v>114</v>
      </c>
      <c r="B10" s="305" t="s">
        <v>119</v>
      </c>
      <c r="C10" s="306"/>
      <c r="D10" s="306"/>
      <c r="E10" s="306"/>
      <c r="F10" s="306"/>
      <c r="G10" s="306"/>
      <c r="H10" s="306"/>
      <c r="I10" s="306"/>
      <c r="J10" s="306"/>
      <c r="K10" s="306"/>
      <c r="L10" s="306"/>
    </row>
    <row r="11" spans="1:17">
      <c r="A11" s="318"/>
      <c r="Q11" t="s">
        <v>121</v>
      </c>
    </row>
    <row r="12" spans="1:17">
      <c r="A12" s="318"/>
      <c r="B12" s="366" t="s">
        <v>860</v>
      </c>
      <c r="C12" s="309" t="s">
        <v>86</v>
      </c>
      <c r="D12" s="311" t="s">
        <v>87</v>
      </c>
      <c r="E12" s="311"/>
      <c r="F12" s="311"/>
      <c r="G12" s="311" t="s">
        <v>88</v>
      </c>
      <c r="H12" s="311"/>
      <c r="I12" s="311"/>
      <c r="J12" s="367" t="s">
        <v>876</v>
      </c>
      <c r="K12" s="324" t="s">
        <v>89</v>
      </c>
      <c r="L12" s="326" t="s">
        <v>90</v>
      </c>
      <c r="Q12" t="s">
        <v>123</v>
      </c>
    </row>
    <row r="13" spans="1:17" ht="27" customHeight="1">
      <c r="A13" s="318"/>
      <c r="B13" s="66" t="s">
        <v>124</v>
      </c>
      <c r="C13" s="310"/>
      <c r="D13" s="110" t="s">
        <v>91</v>
      </c>
      <c r="E13" s="110" t="s">
        <v>92</v>
      </c>
      <c r="F13" s="47" t="s">
        <v>93</v>
      </c>
      <c r="G13" s="110" t="s">
        <v>91</v>
      </c>
      <c r="H13" s="110" t="s">
        <v>92</v>
      </c>
      <c r="I13" s="47" t="s">
        <v>93</v>
      </c>
      <c r="J13" s="322"/>
      <c r="K13" s="325"/>
      <c r="L13" s="326"/>
      <c r="Q13" t="s">
        <v>125</v>
      </c>
    </row>
    <row r="14" spans="1:17">
      <c r="B14" s="78"/>
      <c r="C14" s="81" t="s">
        <v>97</v>
      </c>
      <c r="D14" s="81" t="s">
        <v>98</v>
      </c>
      <c r="E14" s="81" t="s">
        <v>99</v>
      </c>
      <c r="F14" s="81">
        <v>3</v>
      </c>
      <c r="G14" s="81" t="s">
        <v>100</v>
      </c>
      <c r="H14" s="81" t="s">
        <v>101</v>
      </c>
      <c r="I14" s="81">
        <v>2</v>
      </c>
      <c r="J14" s="81"/>
      <c r="K14" s="81"/>
      <c r="L14" s="81"/>
      <c r="Q14" t="s">
        <v>127</v>
      </c>
    </row>
    <row r="15" spans="1:17">
      <c r="B15" s="319" t="s">
        <v>128</v>
      </c>
      <c r="C15" s="320"/>
      <c r="D15" s="320"/>
      <c r="E15" s="320"/>
      <c r="F15" s="320"/>
      <c r="G15" s="320"/>
      <c r="H15" s="320"/>
      <c r="I15" s="321"/>
      <c r="J15" s="81" t="e">
        <f>初期１!$Q$5</f>
        <v>#N/A</v>
      </c>
      <c r="K15" s="81">
        <f>初期１!G9</f>
        <v>0</v>
      </c>
      <c r="L15" s="81" t="str">
        <f>IF(初期１!G10="","",初期１!G10)</f>
        <v/>
      </c>
      <c r="Q15">
        <v>1</v>
      </c>
    </row>
    <row r="16" spans="1:17">
      <c r="B16" s="78">
        <v>1</v>
      </c>
      <c r="C16" s="59">
        <f>初期１!$G$4</f>
        <v>0</v>
      </c>
      <c r="D16" s="80"/>
      <c r="E16" s="80"/>
      <c r="F16" s="80"/>
      <c r="G16" s="80"/>
      <c r="H16" s="80"/>
      <c r="I16" s="80"/>
      <c r="J16" s="80" t="str">
        <f>IF(D16="","",$J$15)</f>
        <v/>
      </c>
      <c r="K16" s="80" t="str">
        <f>IF(D16="","",$K$15)</f>
        <v/>
      </c>
      <c r="L16" s="80" t="str">
        <f>IF(D16="","",$L$15)</f>
        <v/>
      </c>
      <c r="Q16">
        <v>2</v>
      </c>
    </row>
    <row r="17" spans="2:17">
      <c r="B17" s="78">
        <v>2</v>
      </c>
      <c r="C17" s="59">
        <f>初期１!$G$4</f>
        <v>0</v>
      </c>
      <c r="D17" s="80"/>
      <c r="E17" s="80"/>
      <c r="F17" s="80"/>
      <c r="G17" s="80"/>
      <c r="H17" s="80"/>
      <c r="I17" s="80"/>
      <c r="J17" s="80" t="str">
        <f t="shared" ref="J17:J25" si="0">IF(D17="","",$J$15)</f>
        <v/>
      </c>
      <c r="K17" s="80" t="str">
        <f t="shared" ref="K17:K25" si="1">IF(D17="","",$K$15)</f>
        <v/>
      </c>
      <c r="L17" s="80" t="str">
        <f t="shared" ref="L17:L25" si="2">IF(D17="","",$L$15)</f>
        <v/>
      </c>
      <c r="Q17">
        <v>3</v>
      </c>
    </row>
    <row r="18" spans="2:17">
      <c r="B18" s="78">
        <v>3</v>
      </c>
      <c r="C18" s="59">
        <f>初期１!$G$4</f>
        <v>0</v>
      </c>
      <c r="D18" s="80"/>
      <c r="E18" s="80"/>
      <c r="F18" s="80"/>
      <c r="G18" s="80"/>
      <c r="H18" s="80"/>
      <c r="I18" s="80"/>
      <c r="J18" s="80" t="str">
        <f t="shared" si="0"/>
        <v/>
      </c>
      <c r="K18" s="80" t="str">
        <f t="shared" si="1"/>
        <v/>
      </c>
      <c r="L18" s="80" t="str">
        <f t="shared" si="2"/>
        <v/>
      </c>
      <c r="Q18">
        <v>4</v>
      </c>
    </row>
    <row r="19" spans="2:17">
      <c r="B19" s="78">
        <v>4</v>
      </c>
      <c r="C19" s="59">
        <f>初期１!$G$4</f>
        <v>0</v>
      </c>
      <c r="D19" s="80"/>
      <c r="E19" s="80"/>
      <c r="F19" s="80"/>
      <c r="G19" s="80"/>
      <c r="H19" s="80"/>
      <c r="I19" s="80"/>
      <c r="J19" s="80" t="str">
        <f t="shared" si="0"/>
        <v/>
      </c>
      <c r="K19" s="80" t="str">
        <f t="shared" si="1"/>
        <v/>
      </c>
      <c r="L19" s="80" t="str">
        <f t="shared" si="2"/>
        <v/>
      </c>
      <c r="Q19">
        <v>5</v>
      </c>
    </row>
    <row r="20" spans="2:17">
      <c r="B20" s="78">
        <v>5</v>
      </c>
      <c r="C20" s="59">
        <f>初期１!$G$4</f>
        <v>0</v>
      </c>
      <c r="D20" s="80"/>
      <c r="E20" s="80"/>
      <c r="F20" s="80"/>
      <c r="G20" s="80"/>
      <c r="H20" s="80"/>
      <c r="I20" s="80"/>
      <c r="J20" s="80" t="str">
        <f t="shared" si="0"/>
        <v/>
      </c>
      <c r="K20" s="80" t="str">
        <f t="shared" si="1"/>
        <v/>
      </c>
      <c r="L20" s="80" t="str">
        <f t="shared" si="2"/>
        <v/>
      </c>
      <c r="Q20">
        <v>6</v>
      </c>
    </row>
    <row r="21" spans="2:17">
      <c r="B21" s="78">
        <v>6</v>
      </c>
      <c r="C21" s="59">
        <f>初期１!$G$4</f>
        <v>0</v>
      </c>
      <c r="D21" s="80"/>
      <c r="E21" s="80"/>
      <c r="F21" s="80"/>
      <c r="G21" s="80"/>
      <c r="H21" s="80"/>
      <c r="I21" s="80"/>
      <c r="J21" s="80" t="str">
        <f t="shared" si="0"/>
        <v/>
      </c>
      <c r="K21" s="80" t="str">
        <f t="shared" si="1"/>
        <v/>
      </c>
      <c r="L21" s="80" t="str">
        <f t="shared" si="2"/>
        <v/>
      </c>
      <c r="Q21">
        <v>7</v>
      </c>
    </row>
    <row r="22" spans="2:17">
      <c r="B22" s="78">
        <v>7</v>
      </c>
      <c r="C22" s="59">
        <f>初期１!$G$4</f>
        <v>0</v>
      </c>
      <c r="D22" s="80"/>
      <c r="E22" s="80"/>
      <c r="F22" s="80"/>
      <c r="G22" s="80"/>
      <c r="H22" s="80"/>
      <c r="I22" s="80"/>
      <c r="J22" s="80" t="str">
        <f t="shared" si="0"/>
        <v/>
      </c>
      <c r="K22" s="80" t="str">
        <f t="shared" si="1"/>
        <v/>
      </c>
      <c r="L22" s="80" t="str">
        <f t="shared" si="2"/>
        <v/>
      </c>
      <c r="Q22">
        <v>8</v>
      </c>
    </row>
    <row r="23" spans="2:17">
      <c r="B23" s="78" t="s">
        <v>137</v>
      </c>
      <c r="C23" s="59">
        <f>初期１!$G$4</f>
        <v>0</v>
      </c>
      <c r="D23" s="80"/>
      <c r="E23" s="80"/>
      <c r="F23" s="80"/>
      <c r="G23" s="80"/>
      <c r="H23" s="80"/>
      <c r="I23" s="80"/>
      <c r="J23" s="80" t="str">
        <f t="shared" si="0"/>
        <v/>
      </c>
      <c r="K23" s="80" t="str">
        <f t="shared" si="1"/>
        <v/>
      </c>
      <c r="L23" s="80" t="str">
        <f t="shared" si="2"/>
        <v/>
      </c>
      <c r="Q23">
        <v>9</v>
      </c>
    </row>
    <row r="24" spans="2:17">
      <c r="B24" s="78"/>
      <c r="C24" s="59">
        <f>初期１!$G$4</f>
        <v>0</v>
      </c>
      <c r="D24" s="80"/>
      <c r="E24" s="80"/>
      <c r="F24" s="80"/>
      <c r="G24" s="80"/>
      <c r="H24" s="80"/>
      <c r="I24" s="80"/>
      <c r="J24" s="80" t="str">
        <f t="shared" si="0"/>
        <v/>
      </c>
      <c r="K24" s="80" t="str">
        <f t="shared" si="1"/>
        <v/>
      </c>
      <c r="L24" s="80" t="str">
        <f t="shared" si="2"/>
        <v/>
      </c>
      <c r="Q24">
        <v>10</v>
      </c>
    </row>
    <row r="25" spans="2:17">
      <c r="B25" s="78"/>
      <c r="C25" s="59">
        <f>初期１!$G$4</f>
        <v>0</v>
      </c>
      <c r="D25" s="80"/>
      <c r="E25" s="80"/>
      <c r="F25" s="80"/>
      <c r="G25" s="80"/>
      <c r="H25" s="80"/>
      <c r="I25" s="80"/>
      <c r="J25" s="80" t="str">
        <f t="shared" si="0"/>
        <v/>
      </c>
      <c r="K25" s="80" t="str">
        <f t="shared" si="1"/>
        <v/>
      </c>
      <c r="L25" s="80" t="str">
        <f t="shared" si="2"/>
        <v/>
      </c>
      <c r="Q25">
        <v>11</v>
      </c>
    </row>
    <row r="26" spans="2:17">
      <c r="B26" s="94"/>
      <c r="C26" s="94"/>
      <c r="D26" s="94"/>
      <c r="E26" s="94"/>
      <c r="F26" s="94"/>
      <c r="G26" s="94"/>
      <c r="H26" s="94"/>
      <c r="I26" s="94"/>
      <c r="J26" s="94"/>
      <c r="K26" s="94"/>
      <c r="L26" s="94"/>
      <c r="Q26">
        <v>12</v>
      </c>
    </row>
    <row r="27" spans="2:17">
      <c r="B27" s="82"/>
      <c r="C27" s="71"/>
      <c r="D27" s="93"/>
      <c r="E27" s="93"/>
      <c r="F27" s="93"/>
      <c r="G27" s="93"/>
      <c r="H27" s="93"/>
      <c r="I27" s="93"/>
      <c r="J27" s="93"/>
      <c r="K27" s="93"/>
      <c r="L27" s="93"/>
      <c r="O27" t="s">
        <v>140</v>
      </c>
      <c r="Q27">
        <v>13</v>
      </c>
    </row>
    <row r="28" spans="2:17">
      <c r="B28" s="82"/>
      <c r="C28" s="71"/>
      <c r="D28" s="93"/>
      <c r="E28" s="93"/>
      <c r="F28" s="93"/>
      <c r="G28" s="93"/>
      <c r="H28" s="93"/>
      <c r="I28" s="93"/>
      <c r="J28" s="93"/>
      <c r="K28" s="93"/>
      <c r="L28" s="93"/>
      <c r="O28" t="s">
        <v>141</v>
      </c>
      <c r="Q28">
        <v>14</v>
      </c>
    </row>
    <row r="29" spans="2:17">
      <c r="B29" s="82"/>
      <c r="C29" s="71"/>
      <c r="D29" s="93"/>
      <c r="E29" s="93"/>
      <c r="F29" s="93"/>
      <c r="G29" s="93"/>
      <c r="H29" s="93"/>
      <c r="I29" s="93"/>
      <c r="J29" s="93"/>
      <c r="K29" s="93"/>
      <c r="L29" s="93"/>
      <c r="O29" t="s">
        <v>142</v>
      </c>
      <c r="Q29">
        <v>15</v>
      </c>
    </row>
    <row r="30" spans="2:17">
      <c r="B30" s="82"/>
      <c r="C30" s="71"/>
      <c r="D30" s="93"/>
      <c r="E30" s="93"/>
      <c r="F30" s="93"/>
      <c r="G30" s="93"/>
      <c r="H30" s="93"/>
      <c r="I30" s="93"/>
      <c r="J30" s="93"/>
      <c r="K30" s="93"/>
      <c r="L30" s="93"/>
      <c r="O30" t="s">
        <v>143</v>
      </c>
      <c r="Q30">
        <v>16</v>
      </c>
    </row>
    <row r="31" spans="2:17">
      <c r="B31" s="62"/>
      <c r="C31" s="62"/>
      <c r="D31" s="62"/>
      <c r="E31" s="62"/>
      <c r="F31" s="62"/>
      <c r="G31" s="62"/>
      <c r="H31" s="62"/>
      <c r="I31" s="62"/>
      <c r="J31" s="62"/>
      <c r="K31" s="62"/>
      <c r="L31" s="62"/>
      <c r="Q31">
        <v>17</v>
      </c>
    </row>
    <row r="32" spans="2:17">
      <c r="B32" s="62"/>
      <c r="C32" s="62"/>
      <c r="D32" s="62"/>
      <c r="E32" s="62"/>
      <c r="F32" s="62"/>
      <c r="G32" s="62"/>
      <c r="H32" s="62"/>
      <c r="I32" s="62"/>
      <c r="J32" s="62"/>
      <c r="K32" s="62"/>
      <c r="L32" s="62"/>
      <c r="Q32">
        <v>18</v>
      </c>
    </row>
    <row r="33" spans="2:17">
      <c r="B33" s="62"/>
      <c r="C33" s="62"/>
      <c r="D33" s="62"/>
      <c r="E33" s="62"/>
      <c r="F33" s="62"/>
      <c r="G33" s="62"/>
      <c r="H33" s="62"/>
      <c r="I33" s="62"/>
      <c r="J33" s="62"/>
      <c r="K33" s="62"/>
      <c r="L33" s="62"/>
      <c r="Q33">
        <v>19</v>
      </c>
    </row>
    <row r="34" spans="2:17">
      <c r="B34" s="62"/>
      <c r="C34" s="62"/>
      <c r="D34" s="62"/>
      <c r="E34" s="62"/>
      <c r="F34" s="62"/>
      <c r="G34" s="62"/>
      <c r="H34" s="62"/>
      <c r="I34" s="62"/>
      <c r="J34" s="62"/>
      <c r="K34" s="62"/>
      <c r="L34" s="62"/>
      <c r="Q34">
        <v>20</v>
      </c>
    </row>
    <row r="35" spans="2:17">
      <c r="B35" s="62"/>
      <c r="C35" s="62"/>
      <c r="D35" s="62"/>
      <c r="E35" s="62"/>
      <c r="F35" s="62"/>
      <c r="G35" s="62"/>
      <c r="H35" s="62"/>
      <c r="I35" s="62"/>
      <c r="J35" s="62"/>
      <c r="K35" s="62"/>
      <c r="L35" s="62"/>
      <c r="Q35">
        <v>21</v>
      </c>
    </row>
    <row r="36" spans="2:17">
      <c r="B36" s="62"/>
      <c r="C36" s="62"/>
      <c r="D36" s="62"/>
      <c r="E36" s="62"/>
      <c r="F36" s="62"/>
      <c r="G36" s="62"/>
      <c r="H36" s="62"/>
      <c r="I36" s="62"/>
      <c r="J36" s="62"/>
      <c r="K36" s="62"/>
      <c r="L36" s="62"/>
      <c r="Q36">
        <v>22</v>
      </c>
    </row>
    <row r="37" spans="2:17">
      <c r="B37" s="62"/>
      <c r="C37" s="62"/>
      <c r="D37" s="62"/>
      <c r="E37" s="62"/>
      <c r="F37" s="62"/>
      <c r="G37" s="62"/>
      <c r="H37" s="62"/>
      <c r="I37" s="62"/>
      <c r="J37" s="62"/>
      <c r="K37" s="62"/>
      <c r="L37" s="62"/>
      <c r="Q37">
        <v>23</v>
      </c>
    </row>
    <row r="38" spans="2:17">
      <c r="Q38">
        <v>24</v>
      </c>
    </row>
    <row r="39" spans="2:17">
      <c r="Q39">
        <v>25</v>
      </c>
    </row>
    <row r="40" spans="2:17">
      <c r="Q40">
        <v>26</v>
      </c>
    </row>
    <row r="41" spans="2:17">
      <c r="Q41">
        <v>27</v>
      </c>
    </row>
    <row r="42" spans="2:17">
      <c r="Q42">
        <v>28</v>
      </c>
    </row>
    <row r="43" spans="2:17">
      <c r="Q43">
        <v>29</v>
      </c>
    </row>
    <row r="44" spans="2:17">
      <c r="Q44">
        <v>30</v>
      </c>
    </row>
  </sheetData>
  <mergeCells count="19">
    <mergeCell ref="A10:A13"/>
    <mergeCell ref="A1:A4"/>
    <mergeCell ref="A6:A8"/>
    <mergeCell ref="N4:N7"/>
    <mergeCell ref="B1:L2"/>
    <mergeCell ref="B3:L3"/>
    <mergeCell ref="B5:L5"/>
    <mergeCell ref="B6:L6"/>
    <mergeCell ref="B7:M7"/>
    <mergeCell ref="B8:M8"/>
    <mergeCell ref="B15:I15"/>
    <mergeCell ref="B9:L9"/>
    <mergeCell ref="B10:L10"/>
    <mergeCell ref="C12:C13"/>
    <mergeCell ref="D12:F12"/>
    <mergeCell ref="G12:I12"/>
    <mergeCell ref="J12:J13"/>
    <mergeCell ref="K12:K13"/>
    <mergeCell ref="L12:L13"/>
  </mergeCells>
  <phoneticPr fontId="3"/>
  <dataValidations count="2">
    <dataValidation imeMode="off" allowBlank="1" showInputMessage="1" showErrorMessage="1" sqref="B16:B30 B14 F14 I14 F16:F30 J14:L15 I16:L30"/>
    <dataValidation imeMode="hiragana" allowBlank="1" showInputMessage="1" showErrorMessage="1" sqref="A1:A1048576 B31:B1048576 I15 B15 F15 F31:F1048576 I31:L1048576 B1:B13 N1:XFD1048576 M9:M1048576 C1:M6 C9:E1048576 G9:H1048576 F9:F13 I9:L13"/>
  </dataValidations>
  <hyperlinks>
    <hyperlink ref="A1:A4" location="表紙!A1" display="表紙へ"/>
    <hyperlink ref="A6:A8" location="団体用女子!A1" display="女子団体シートへ"/>
    <hyperlink ref="N4:N7" location="女子個人申込書!A1" display="女子個人申込書!A1"/>
    <hyperlink ref="A10:A13" location="女子集約表!A1" display="女子集約表!A1"/>
  </hyperlinks>
  <pageMargins left="0.70866141732283472" right="0.70866141732283472" top="0.74803149606299213" bottom="0.74803149606299213" header="0.31496062992125984" footer="0.31496062992125984"/>
  <pageSetup paperSize="9" scale="76" orientation="portrait" r:id="rId1"/>
  <drawing r:id="rId2"/>
</worksheet>
</file>

<file path=xl/worksheets/sheet13.xml><?xml version="1.0" encoding="utf-8"?>
<worksheet xmlns="http://schemas.openxmlformats.org/spreadsheetml/2006/main" xmlns:r="http://schemas.openxmlformats.org/officeDocument/2006/relationships">
  <sheetPr codeName="Sheet12">
    <pageSetUpPr fitToPage="1"/>
  </sheetPr>
  <dimension ref="A4:O67"/>
  <sheetViews>
    <sheetView topLeftCell="A4" workbookViewId="0">
      <pane xSplit="3" ySplit="7" topLeftCell="D28" activePane="bottomRight" state="frozen"/>
      <selection pane="topRight" activeCell="D4" sqref="D4"/>
      <selection pane="bottomLeft" activeCell="A11" sqref="A11"/>
      <selection pane="bottomRight" activeCell="A4" sqref="A4:A7"/>
    </sheetView>
  </sheetViews>
  <sheetFormatPr defaultRowHeight="13.5"/>
  <cols>
    <col min="3" max="3" width="8.125" customWidth="1"/>
    <col min="4" max="4" width="11.375" customWidth="1"/>
    <col min="5" max="15" width="8.125" customWidth="1"/>
    <col min="16" max="16" width="2.5" customWidth="1"/>
  </cols>
  <sheetData>
    <row r="4" spans="1:15" ht="19.5">
      <c r="A4" s="313" t="s">
        <v>73</v>
      </c>
      <c r="B4" s="314" t="s">
        <v>117</v>
      </c>
      <c r="C4" s="335" t="str">
        <f>表紙!$C$5&amp;"年度 第"&amp;VLOOKUP(初期２!G8,表紙!$A$6:$C$8,3,FALSE)&amp;"回 群馬県中学校"
&amp;初期２!$G$8&amp;CHAR(10)&amp;"ソフトテニス大会"</f>
        <v>令和5年度 第58回 群馬県中学校総合体育大会
ソフトテニス大会</v>
      </c>
      <c r="D4" s="335"/>
      <c r="E4" s="335"/>
      <c r="F4" s="335"/>
      <c r="G4" s="335"/>
      <c r="H4" s="335"/>
      <c r="I4" s="335"/>
      <c r="J4" s="335"/>
      <c r="K4" s="335"/>
      <c r="L4" s="335"/>
      <c r="M4" s="335"/>
      <c r="N4" s="335"/>
      <c r="O4" s="335"/>
    </row>
    <row r="5" spans="1:15" ht="19.5">
      <c r="A5" s="313"/>
      <c r="B5" s="314"/>
      <c r="C5" s="335" t="s">
        <v>851</v>
      </c>
      <c r="D5" s="335"/>
      <c r="E5" s="335"/>
      <c r="F5" s="335"/>
      <c r="G5" s="335"/>
      <c r="H5" s="335"/>
      <c r="I5" s="335"/>
      <c r="J5" s="335"/>
      <c r="K5" s="335"/>
      <c r="L5" s="335"/>
      <c r="M5" s="335"/>
      <c r="N5" s="335"/>
      <c r="O5" s="335"/>
    </row>
    <row r="6" spans="1:15" ht="19.5">
      <c r="A6" s="313"/>
      <c r="B6" s="314"/>
      <c r="C6" s="336" t="str">
        <f>初期２!G11&amp;"委員長  氏名　　　"&amp;初期２!G14&amp;"    (  "&amp;初期２!G17&amp;"　）"</f>
        <v>委員長  氏名　　　    (  　）</v>
      </c>
      <c r="D6" s="336"/>
      <c r="E6" s="336"/>
      <c r="F6" s="336"/>
      <c r="G6" s="336"/>
      <c r="H6" s="336"/>
      <c r="I6" s="336"/>
      <c r="J6" s="336"/>
      <c r="K6" s="336"/>
      <c r="L6" s="336"/>
      <c r="M6" s="336"/>
      <c r="N6" s="336"/>
      <c r="O6" s="336"/>
    </row>
    <row r="7" spans="1:15" ht="14.25">
      <c r="A7" s="313"/>
      <c r="C7" s="76"/>
      <c r="D7" s="76"/>
      <c r="E7" s="76"/>
      <c r="F7" s="76"/>
      <c r="G7" s="76"/>
      <c r="H7" s="76"/>
      <c r="I7" s="337" t="str">
        <f>"    連絡先電話番号     "&amp;初期２!G20</f>
        <v xml:space="preserve">    連絡先電話番号     </v>
      </c>
      <c r="J7" s="337"/>
      <c r="K7" s="337"/>
      <c r="L7" s="337"/>
      <c r="M7" s="337"/>
      <c r="N7" s="337"/>
      <c r="O7" s="76"/>
    </row>
    <row r="8" spans="1:15">
      <c r="B8" s="314" t="s">
        <v>146</v>
      </c>
      <c r="C8" s="62"/>
      <c r="D8" s="341" t="s">
        <v>147</v>
      </c>
      <c r="E8" s="341"/>
      <c r="F8" s="341"/>
      <c r="G8" s="341"/>
      <c r="H8" s="341"/>
      <c r="I8" s="341"/>
      <c r="J8" s="341"/>
      <c r="K8" s="341"/>
      <c r="L8" s="341"/>
      <c r="M8" s="341"/>
      <c r="N8" s="341"/>
      <c r="O8" s="341"/>
    </row>
    <row r="9" spans="1:15">
      <c r="B9" s="314"/>
      <c r="C9" s="327" t="s">
        <v>84</v>
      </c>
      <c r="D9" s="327" t="s">
        <v>85</v>
      </c>
      <c r="E9" s="333" t="s">
        <v>86</v>
      </c>
      <c r="F9" s="332" t="s">
        <v>87</v>
      </c>
      <c r="G9" s="332"/>
      <c r="H9" s="332"/>
      <c r="I9" s="332" t="s">
        <v>88</v>
      </c>
      <c r="J9" s="332"/>
      <c r="K9" s="332"/>
      <c r="L9" s="368" t="s">
        <v>876</v>
      </c>
      <c r="M9" s="330" t="s">
        <v>877</v>
      </c>
      <c r="N9" s="330" t="s">
        <v>90</v>
      </c>
      <c r="O9" s="369" t="s">
        <v>878</v>
      </c>
    </row>
    <row r="10" spans="1:15">
      <c r="B10" s="314"/>
      <c r="C10" s="329"/>
      <c r="D10" s="329"/>
      <c r="E10" s="334"/>
      <c r="F10" s="96" t="s">
        <v>91</v>
      </c>
      <c r="G10" s="96" t="s">
        <v>92</v>
      </c>
      <c r="H10" s="95" t="s">
        <v>55</v>
      </c>
      <c r="I10" s="96" t="s">
        <v>91</v>
      </c>
      <c r="J10" s="96" t="s">
        <v>92</v>
      </c>
      <c r="K10" s="95" t="s">
        <v>55</v>
      </c>
      <c r="L10" s="331"/>
      <c r="M10" s="331"/>
      <c r="N10" s="331"/>
      <c r="O10" s="370"/>
    </row>
    <row r="11" spans="1:15">
      <c r="C11" s="327" t="s">
        <v>148</v>
      </c>
      <c r="D11" s="60" t="s">
        <v>107</v>
      </c>
      <c r="E11" s="59">
        <f>初期１!$G$4</f>
        <v>0</v>
      </c>
      <c r="F11" s="61"/>
      <c r="G11" s="61"/>
      <c r="H11" s="61"/>
      <c r="I11" s="61"/>
      <c r="J11" s="61"/>
      <c r="K11" s="61"/>
      <c r="L11" s="61"/>
      <c r="M11" s="61"/>
      <c r="N11" s="61"/>
      <c r="O11" s="61"/>
    </row>
    <row r="12" spans="1:15">
      <c r="C12" s="328"/>
      <c r="D12" s="60" t="s">
        <v>108</v>
      </c>
      <c r="E12" s="59">
        <f>初期１!$G$4</f>
        <v>0</v>
      </c>
      <c r="F12" s="61"/>
      <c r="G12" s="61"/>
      <c r="H12" s="61"/>
      <c r="I12" s="61"/>
      <c r="J12" s="61"/>
      <c r="K12" s="61"/>
      <c r="L12" s="61"/>
      <c r="M12" s="61"/>
      <c r="N12" s="61"/>
      <c r="O12" s="61"/>
    </row>
    <row r="13" spans="1:15">
      <c r="C13" s="328"/>
      <c r="D13" s="60" t="s">
        <v>109</v>
      </c>
      <c r="E13" s="59">
        <f>初期１!$G$4</f>
        <v>0</v>
      </c>
      <c r="F13" s="61"/>
      <c r="G13" s="61"/>
      <c r="H13" s="61"/>
      <c r="I13" s="61"/>
      <c r="J13" s="61"/>
      <c r="K13" s="61"/>
      <c r="L13" s="61"/>
      <c r="M13" s="61"/>
      <c r="N13" s="61"/>
      <c r="O13" s="61"/>
    </row>
    <row r="14" spans="1:15">
      <c r="C14" s="329"/>
      <c r="D14" s="60" t="s">
        <v>110</v>
      </c>
      <c r="E14" s="59">
        <f>初期１!$G$4</f>
        <v>0</v>
      </c>
      <c r="F14" s="61"/>
      <c r="G14" s="61"/>
      <c r="H14" s="61"/>
      <c r="I14" s="61"/>
      <c r="J14" s="61"/>
      <c r="K14" s="61"/>
      <c r="L14" s="61"/>
      <c r="M14" s="61"/>
      <c r="N14" s="61"/>
      <c r="O14" s="61"/>
    </row>
    <row r="15" spans="1:15">
      <c r="C15" s="327" t="s">
        <v>149</v>
      </c>
      <c r="D15" s="60" t="s">
        <v>107</v>
      </c>
      <c r="E15" s="59">
        <f>初期１!$G$4</f>
        <v>0</v>
      </c>
      <c r="F15" s="61"/>
      <c r="G15" s="61"/>
      <c r="H15" s="61"/>
      <c r="I15" s="61"/>
      <c r="J15" s="61"/>
      <c r="K15" s="61"/>
      <c r="L15" s="61"/>
      <c r="M15" s="61"/>
      <c r="N15" s="61"/>
      <c r="O15" s="61"/>
    </row>
    <row r="16" spans="1:15">
      <c r="C16" s="328"/>
      <c r="D16" s="60" t="s">
        <v>108</v>
      </c>
      <c r="E16" s="59">
        <f>初期１!$G$4</f>
        <v>0</v>
      </c>
      <c r="F16" s="61"/>
      <c r="G16" s="61"/>
      <c r="H16" s="61"/>
      <c r="I16" s="61"/>
      <c r="J16" s="61"/>
      <c r="K16" s="61"/>
      <c r="L16" s="61"/>
      <c r="M16" s="61"/>
      <c r="N16" s="61"/>
      <c r="O16" s="61"/>
    </row>
    <row r="17" spans="3:15">
      <c r="C17" s="328"/>
      <c r="D17" s="60" t="s">
        <v>109</v>
      </c>
      <c r="E17" s="59">
        <f>初期１!$G$4</f>
        <v>0</v>
      </c>
      <c r="F17" s="61"/>
      <c r="G17" s="61"/>
      <c r="H17" s="61"/>
      <c r="I17" s="61"/>
      <c r="J17" s="61"/>
      <c r="K17" s="61"/>
      <c r="L17" s="61"/>
      <c r="M17" s="61"/>
      <c r="N17" s="61"/>
      <c r="O17" s="61"/>
    </row>
    <row r="18" spans="3:15">
      <c r="C18" s="329"/>
      <c r="D18" s="60" t="s">
        <v>110</v>
      </c>
      <c r="E18" s="59">
        <f>初期１!$G$4</f>
        <v>0</v>
      </c>
      <c r="F18" s="61"/>
      <c r="G18" s="61"/>
      <c r="H18" s="61"/>
      <c r="I18" s="61"/>
      <c r="J18" s="61"/>
      <c r="K18" s="61"/>
      <c r="L18" s="61"/>
      <c r="M18" s="61"/>
      <c r="N18" s="61"/>
      <c r="O18" s="61"/>
    </row>
    <row r="19" spans="3:15">
      <c r="C19" s="327" t="s">
        <v>150</v>
      </c>
      <c r="D19" s="60" t="s">
        <v>107</v>
      </c>
      <c r="E19" s="59">
        <f>初期１!$G$4</f>
        <v>0</v>
      </c>
      <c r="F19" s="61"/>
      <c r="G19" s="61"/>
      <c r="H19" s="61"/>
      <c r="I19" s="61"/>
      <c r="J19" s="61"/>
      <c r="K19" s="61"/>
      <c r="L19" s="61"/>
      <c r="M19" s="61"/>
      <c r="N19" s="61"/>
      <c r="O19" s="61"/>
    </row>
    <row r="20" spans="3:15">
      <c r="C20" s="328"/>
      <c r="D20" s="60" t="s">
        <v>108</v>
      </c>
      <c r="E20" s="59">
        <f>初期１!$G$4</f>
        <v>0</v>
      </c>
      <c r="F20" s="61"/>
      <c r="G20" s="61"/>
      <c r="H20" s="61"/>
      <c r="I20" s="61"/>
      <c r="J20" s="61"/>
      <c r="K20" s="61"/>
      <c r="L20" s="61"/>
      <c r="M20" s="61"/>
      <c r="N20" s="61"/>
      <c r="O20" s="61"/>
    </row>
    <row r="21" spans="3:15">
      <c r="C21" s="328"/>
      <c r="D21" s="60" t="s">
        <v>109</v>
      </c>
      <c r="E21" s="59">
        <f>初期１!$G$4</f>
        <v>0</v>
      </c>
      <c r="F21" s="61"/>
      <c r="G21" s="61"/>
      <c r="H21" s="61"/>
      <c r="I21" s="61"/>
      <c r="J21" s="61"/>
      <c r="K21" s="61"/>
      <c r="L21" s="61"/>
      <c r="M21" s="61"/>
      <c r="N21" s="61"/>
      <c r="O21" s="61"/>
    </row>
    <row r="22" spans="3:15">
      <c r="C22" s="329"/>
      <c r="D22" s="60" t="s">
        <v>110</v>
      </c>
      <c r="E22" s="59">
        <f>初期１!$G$4</f>
        <v>0</v>
      </c>
      <c r="F22" s="61"/>
      <c r="G22" s="61"/>
      <c r="H22" s="61"/>
      <c r="I22" s="61"/>
      <c r="J22" s="61"/>
      <c r="K22" s="61"/>
      <c r="L22" s="61"/>
      <c r="M22" s="61"/>
      <c r="N22" s="61"/>
      <c r="O22" s="61"/>
    </row>
    <row r="23" spans="3:15">
      <c r="C23" s="327" t="s">
        <v>151</v>
      </c>
      <c r="D23" s="60" t="s">
        <v>107</v>
      </c>
      <c r="E23" s="59">
        <f>初期１!$G$4</f>
        <v>0</v>
      </c>
      <c r="F23" s="61"/>
      <c r="G23" s="61"/>
      <c r="H23" s="61"/>
      <c r="I23" s="61"/>
      <c r="J23" s="61"/>
      <c r="K23" s="61"/>
      <c r="L23" s="61"/>
      <c r="M23" s="61"/>
      <c r="N23" s="61"/>
      <c r="O23" s="61"/>
    </row>
    <row r="24" spans="3:15">
      <c r="C24" s="328"/>
      <c r="D24" s="60" t="s">
        <v>108</v>
      </c>
      <c r="E24" s="59">
        <f>初期１!$G$4</f>
        <v>0</v>
      </c>
      <c r="F24" s="61"/>
      <c r="G24" s="61"/>
      <c r="H24" s="61"/>
      <c r="I24" s="61"/>
      <c r="J24" s="61"/>
      <c r="K24" s="61"/>
      <c r="L24" s="61"/>
      <c r="M24" s="61"/>
      <c r="N24" s="61"/>
      <c r="O24" s="61"/>
    </row>
    <row r="25" spans="3:15">
      <c r="C25" s="328"/>
      <c r="D25" s="60" t="s">
        <v>109</v>
      </c>
      <c r="E25" s="59">
        <f>初期１!$G$4</f>
        <v>0</v>
      </c>
      <c r="F25" s="61"/>
      <c r="G25" s="61"/>
      <c r="H25" s="61"/>
      <c r="I25" s="61"/>
      <c r="J25" s="61"/>
      <c r="K25" s="61"/>
      <c r="L25" s="61"/>
      <c r="M25" s="61"/>
      <c r="N25" s="61"/>
      <c r="O25" s="61"/>
    </row>
    <row r="26" spans="3:15">
      <c r="C26" s="329"/>
      <c r="D26" s="60" t="s">
        <v>110</v>
      </c>
      <c r="E26" s="59">
        <f>初期１!$G$4</f>
        <v>0</v>
      </c>
      <c r="F26" s="61"/>
      <c r="G26" s="61"/>
      <c r="H26" s="61"/>
      <c r="I26" s="61"/>
      <c r="J26" s="61"/>
      <c r="K26" s="61"/>
      <c r="L26" s="61"/>
      <c r="M26" s="61"/>
      <c r="N26" s="61"/>
      <c r="O26" s="61"/>
    </row>
    <row r="27" spans="3:15">
      <c r="C27" s="327" t="s">
        <v>152</v>
      </c>
      <c r="D27" s="60" t="s">
        <v>107</v>
      </c>
      <c r="E27" s="59">
        <f>初期１!$G$4</f>
        <v>0</v>
      </c>
      <c r="F27" s="61"/>
      <c r="G27" s="61"/>
      <c r="H27" s="61"/>
      <c r="I27" s="61"/>
      <c r="J27" s="61"/>
      <c r="K27" s="61"/>
      <c r="L27" s="61"/>
      <c r="M27" s="61"/>
      <c r="N27" s="61"/>
      <c r="O27" s="61"/>
    </row>
    <row r="28" spans="3:15">
      <c r="C28" s="328"/>
      <c r="D28" s="60" t="s">
        <v>108</v>
      </c>
      <c r="E28" s="59">
        <f>初期１!$G$4</f>
        <v>0</v>
      </c>
      <c r="F28" s="61"/>
      <c r="G28" s="61"/>
      <c r="H28" s="61"/>
      <c r="I28" s="61"/>
      <c r="J28" s="61"/>
      <c r="K28" s="61"/>
      <c r="L28" s="61"/>
      <c r="M28" s="61"/>
      <c r="N28" s="61"/>
      <c r="O28" s="61"/>
    </row>
    <row r="29" spans="3:15">
      <c r="C29" s="328"/>
      <c r="D29" s="60" t="s">
        <v>109</v>
      </c>
      <c r="E29" s="59">
        <f>初期１!$G$4</f>
        <v>0</v>
      </c>
      <c r="F29" s="61"/>
      <c r="G29" s="61"/>
      <c r="H29" s="61"/>
      <c r="I29" s="61"/>
      <c r="J29" s="61"/>
      <c r="K29" s="61"/>
      <c r="L29" s="61"/>
      <c r="M29" s="61"/>
      <c r="N29" s="61"/>
      <c r="O29" s="61"/>
    </row>
    <row r="30" spans="3:15">
      <c r="C30" s="329"/>
      <c r="D30" s="60" t="s">
        <v>110</v>
      </c>
      <c r="E30" s="59">
        <f>初期１!$G$4</f>
        <v>0</v>
      </c>
      <c r="F30" s="61"/>
      <c r="G30" s="61"/>
      <c r="H30" s="61"/>
      <c r="I30" s="61"/>
      <c r="J30" s="61"/>
      <c r="K30" s="61"/>
      <c r="L30" s="61"/>
      <c r="M30" s="61"/>
      <c r="N30" s="61"/>
      <c r="O30" s="61"/>
    </row>
    <row r="31" spans="3:15">
      <c r="C31" s="327" t="s">
        <v>153</v>
      </c>
      <c r="D31" s="60" t="s">
        <v>107</v>
      </c>
      <c r="E31" s="59">
        <f>初期１!$G$4</f>
        <v>0</v>
      </c>
      <c r="F31" s="61"/>
      <c r="G31" s="61"/>
      <c r="H31" s="61"/>
      <c r="I31" s="61"/>
      <c r="J31" s="61"/>
      <c r="K31" s="61"/>
      <c r="L31" s="61"/>
      <c r="M31" s="61"/>
      <c r="N31" s="61"/>
      <c r="O31" s="61"/>
    </row>
    <row r="32" spans="3:15">
      <c r="C32" s="328"/>
      <c r="D32" s="60" t="s">
        <v>108</v>
      </c>
      <c r="E32" s="59">
        <f>初期１!$G$4</f>
        <v>0</v>
      </c>
      <c r="F32" s="61"/>
      <c r="G32" s="61"/>
      <c r="H32" s="61"/>
      <c r="I32" s="61"/>
      <c r="J32" s="61"/>
      <c r="K32" s="61"/>
      <c r="L32" s="61"/>
      <c r="M32" s="61"/>
      <c r="N32" s="61"/>
      <c r="O32" s="61"/>
    </row>
    <row r="33" spans="3:15">
      <c r="C33" s="328"/>
      <c r="D33" s="60" t="s">
        <v>109</v>
      </c>
      <c r="E33" s="59">
        <f>初期１!$G$4</f>
        <v>0</v>
      </c>
      <c r="F33" s="61"/>
      <c r="G33" s="61"/>
      <c r="H33" s="61"/>
      <c r="I33" s="61"/>
      <c r="J33" s="61"/>
      <c r="K33" s="61"/>
      <c r="L33" s="61"/>
      <c r="M33" s="61"/>
      <c r="N33" s="61"/>
      <c r="O33" s="61"/>
    </row>
    <row r="34" spans="3:15">
      <c r="C34" s="329"/>
      <c r="D34" s="60" t="s">
        <v>110</v>
      </c>
      <c r="E34" s="59">
        <f>初期１!$G$4</f>
        <v>0</v>
      </c>
      <c r="F34" s="61"/>
      <c r="G34" s="61"/>
      <c r="H34" s="61"/>
      <c r="I34" s="61"/>
      <c r="J34" s="61"/>
      <c r="K34" s="61"/>
      <c r="L34" s="61"/>
      <c r="M34" s="61"/>
      <c r="N34" s="61"/>
      <c r="O34" s="61"/>
    </row>
    <row r="35" spans="3:15">
      <c r="C35" s="62"/>
      <c r="D35" s="62"/>
      <c r="E35" s="62"/>
      <c r="F35" s="62"/>
      <c r="G35" s="62"/>
      <c r="H35" s="62"/>
      <c r="I35" s="62"/>
      <c r="J35" s="62"/>
      <c r="K35" s="62"/>
      <c r="L35" s="62"/>
      <c r="M35" s="62"/>
      <c r="N35" s="62"/>
      <c r="O35" s="62"/>
    </row>
    <row r="36" spans="3:15" ht="13.5" customHeight="1">
      <c r="C36" s="339" t="s">
        <v>84</v>
      </c>
      <c r="D36" s="339" t="s">
        <v>860</v>
      </c>
      <c r="E36" s="340" t="s">
        <v>86</v>
      </c>
      <c r="F36" s="332" t="s">
        <v>87</v>
      </c>
      <c r="G36" s="332"/>
      <c r="H36" s="332"/>
      <c r="I36" s="332" t="s">
        <v>88</v>
      </c>
      <c r="J36" s="332"/>
      <c r="K36" s="332"/>
      <c r="L36" s="368" t="s">
        <v>876</v>
      </c>
      <c r="M36" s="342" t="s">
        <v>89</v>
      </c>
      <c r="N36" s="342" t="s">
        <v>90</v>
      </c>
      <c r="O36" s="62"/>
    </row>
    <row r="37" spans="3:15">
      <c r="C37" s="339"/>
      <c r="D37" s="339"/>
      <c r="E37" s="340"/>
      <c r="F37" s="96" t="s">
        <v>91</v>
      </c>
      <c r="G37" s="96" t="s">
        <v>92</v>
      </c>
      <c r="H37" s="95" t="s">
        <v>55</v>
      </c>
      <c r="I37" s="96" t="s">
        <v>91</v>
      </c>
      <c r="J37" s="96" t="s">
        <v>92</v>
      </c>
      <c r="K37" s="95" t="s">
        <v>55</v>
      </c>
      <c r="L37" s="331"/>
      <c r="M37" s="342"/>
      <c r="N37" s="342"/>
      <c r="O37" s="62"/>
    </row>
    <row r="38" spans="3:15">
      <c r="C38" s="78">
        <v>1</v>
      </c>
      <c r="D38" s="78"/>
      <c r="E38" s="83">
        <f>初期１!$G$4</f>
        <v>0</v>
      </c>
      <c r="F38" s="80"/>
      <c r="G38" s="80"/>
      <c r="H38" s="80"/>
      <c r="I38" s="80"/>
      <c r="J38" s="80"/>
      <c r="K38" s="80"/>
      <c r="L38" s="80"/>
      <c r="M38" s="80"/>
      <c r="N38" s="80"/>
      <c r="O38" s="62"/>
    </row>
    <row r="39" spans="3:15">
      <c r="C39" s="78">
        <v>2</v>
      </c>
      <c r="D39" s="78"/>
      <c r="E39" s="83">
        <f>初期１!$G$4</f>
        <v>0</v>
      </c>
      <c r="F39" s="80"/>
      <c r="G39" s="80"/>
      <c r="H39" s="80"/>
      <c r="I39" s="80"/>
      <c r="J39" s="80"/>
      <c r="K39" s="80"/>
      <c r="L39" s="80"/>
      <c r="M39" s="80"/>
      <c r="N39" s="80"/>
      <c r="O39" s="62"/>
    </row>
    <row r="40" spans="3:15">
      <c r="C40" s="78">
        <v>3</v>
      </c>
      <c r="D40" s="78"/>
      <c r="E40" s="83">
        <f>初期１!$G$4</f>
        <v>0</v>
      </c>
      <c r="F40" s="80"/>
      <c r="G40" s="80"/>
      <c r="H40" s="80"/>
      <c r="I40" s="80"/>
      <c r="J40" s="80"/>
      <c r="K40" s="80"/>
      <c r="L40" s="80"/>
      <c r="M40" s="80"/>
      <c r="N40" s="80"/>
      <c r="O40" s="62"/>
    </row>
    <row r="41" spans="3:15">
      <c r="C41" s="78">
        <v>4</v>
      </c>
      <c r="D41" s="78"/>
      <c r="E41" s="83">
        <f>初期１!$G$4</f>
        <v>0</v>
      </c>
      <c r="F41" s="80"/>
      <c r="G41" s="80"/>
      <c r="H41" s="80"/>
      <c r="I41" s="80"/>
      <c r="J41" s="80"/>
      <c r="K41" s="80"/>
      <c r="L41" s="80"/>
      <c r="M41" s="80"/>
      <c r="N41" s="80"/>
      <c r="O41" s="62"/>
    </row>
    <row r="42" spans="3:15">
      <c r="C42" s="78">
        <v>5</v>
      </c>
      <c r="D42" s="78"/>
      <c r="E42" s="83">
        <f>初期１!$G$4</f>
        <v>0</v>
      </c>
      <c r="F42" s="80"/>
      <c r="G42" s="80"/>
      <c r="H42" s="80"/>
      <c r="I42" s="80"/>
      <c r="J42" s="80"/>
      <c r="K42" s="80"/>
      <c r="L42" s="80"/>
      <c r="M42" s="80"/>
      <c r="N42" s="80"/>
      <c r="O42" s="62"/>
    </row>
    <row r="43" spans="3:15">
      <c r="C43" s="78">
        <v>6</v>
      </c>
      <c r="D43" s="78"/>
      <c r="E43" s="83">
        <f>初期１!$G$4</f>
        <v>0</v>
      </c>
      <c r="F43" s="80"/>
      <c r="G43" s="80"/>
      <c r="H43" s="80"/>
      <c r="I43" s="80"/>
      <c r="J43" s="80"/>
      <c r="K43" s="80"/>
      <c r="L43" s="80"/>
      <c r="M43" s="80"/>
      <c r="N43" s="80"/>
      <c r="O43" s="62"/>
    </row>
    <row r="44" spans="3:15">
      <c r="C44" s="78">
        <v>7</v>
      </c>
      <c r="D44" s="78"/>
      <c r="E44" s="83">
        <f>初期１!$G$4</f>
        <v>0</v>
      </c>
      <c r="F44" s="80"/>
      <c r="G44" s="80"/>
      <c r="H44" s="80"/>
      <c r="I44" s="80"/>
      <c r="J44" s="80"/>
      <c r="K44" s="80"/>
      <c r="L44" s="80"/>
      <c r="M44" s="80"/>
      <c r="N44" s="80"/>
      <c r="O44" s="62"/>
    </row>
    <row r="45" spans="3:15">
      <c r="C45" s="78">
        <v>8</v>
      </c>
      <c r="D45" s="78"/>
      <c r="E45" s="83">
        <f>初期１!$G$4</f>
        <v>0</v>
      </c>
      <c r="F45" s="80"/>
      <c r="G45" s="80"/>
      <c r="H45" s="80"/>
      <c r="I45" s="80"/>
      <c r="J45" s="80"/>
      <c r="K45" s="80"/>
      <c r="L45" s="80"/>
      <c r="M45" s="80"/>
      <c r="N45" s="80"/>
      <c r="O45" s="62"/>
    </row>
    <row r="46" spans="3:15">
      <c r="C46" s="78">
        <v>9</v>
      </c>
      <c r="D46" s="78"/>
      <c r="E46" s="83">
        <f>初期１!$G$4</f>
        <v>0</v>
      </c>
      <c r="F46" s="80"/>
      <c r="G46" s="80"/>
      <c r="H46" s="80"/>
      <c r="I46" s="80"/>
      <c r="J46" s="80"/>
      <c r="K46" s="80"/>
      <c r="L46" s="80"/>
      <c r="M46" s="80"/>
      <c r="N46" s="80"/>
      <c r="O46" s="62"/>
    </row>
    <row r="47" spans="3:15">
      <c r="C47" s="78">
        <v>10</v>
      </c>
      <c r="D47" s="78"/>
      <c r="E47" s="83">
        <f>初期１!$G$4</f>
        <v>0</v>
      </c>
      <c r="F47" s="80"/>
      <c r="G47" s="80"/>
      <c r="H47" s="80"/>
      <c r="I47" s="80"/>
      <c r="J47" s="80"/>
      <c r="K47" s="80"/>
      <c r="L47" s="80"/>
      <c r="M47" s="80"/>
      <c r="N47" s="80"/>
      <c r="O47" s="62"/>
    </row>
    <row r="48" spans="3:15">
      <c r="C48" s="78">
        <v>11</v>
      </c>
      <c r="D48" s="78"/>
      <c r="E48" s="83">
        <f>初期１!$G$4</f>
        <v>0</v>
      </c>
      <c r="F48" s="80"/>
      <c r="G48" s="80"/>
      <c r="H48" s="80"/>
      <c r="I48" s="80"/>
      <c r="J48" s="80"/>
      <c r="K48" s="80"/>
      <c r="L48" s="80"/>
      <c r="M48" s="80"/>
      <c r="N48" s="80"/>
      <c r="O48" s="62"/>
    </row>
    <row r="49" spans="3:15">
      <c r="C49" s="78">
        <v>12</v>
      </c>
      <c r="D49" s="78"/>
      <c r="E49" s="83">
        <f>初期１!$G$4</f>
        <v>0</v>
      </c>
      <c r="F49" s="80"/>
      <c r="G49" s="80"/>
      <c r="H49" s="80"/>
      <c r="I49" s="80"/>
      <c r="J49" s="80"/>
      <c r="K49" s="80"/>
      <c r="L49" s="80"/>
      <c r="M49" s="80"/>
      <c r="N49" s="80"/>
      <c r="O49" s="62"/>
    </row>
    <row r="50" spans="3:15">
      <c r="C50" s="78">
        <v>13</v>
      </c>
      <c r="D50" s="78"/>
      <c r="E50" s="83">
        <f>初期１!$G$4</f>
        <v>0</v>
      </c>
      <c r="F50" s="80"/>
      <c r="G50" s="80"/>
      <c r="H50" s="80"/>
      <c r="I50" s="80"/>
      <c r="J50" s="80"/>
      <c r="K50" s="80"/>
      <c r="L50" s="80"/>
      <c r="M50" s="80"/>
      <c r="N50" s="80"/>
      <c r="O50" s="62"/>
    </row>
    <row r="51" spans="3:15">
      <c r="C51" s="78">
        <v>14</v>
      </c>
      <c r="D51" s="78"/>
      <c r="E51" s="83">
        <f>初期１!$G$4</f>
        <v>0</v>
      </c>
      <c r="F51" s="80"/>
      <c r="G51" s="80"/>
      <c r="H51" s="80"/>
      <c r="I51" s="80"/>
      <c r="J51" s="80"/>
      <c r="K51" s="80"/>
      <c r="L51" s="80"/>
      <c r="M51" s="80"/>
      <c r="N51" s="80"/>
      <c r="O51" s="62"/>
    </row>
    <row r="52" spans="3:15">
      <c r="C52" s="78">
        <v>15</v>
      </c>
      <c r="D52" s="78"/>
      <c r="E52" s="83">
        <f>初期１!$G$4</f>
        <v>0</v>
      </c>
      <c r="F52" s="80"/>
      <c r="G52" s="80"/>
      <c r="H52" s="80"/>
      <c r="I52" s="80"/>
      <c r="J52" s="80"/>
      <c r="K52" s="80"/>
      <c r="L52" s="80"/>
      <c r="M52" s="80"/>
      <c r="N52" s="80"/>
      <c r="O52" s="62"/>
    </row>
    <row r="53" spans="3:15">
      <c r="C53" s="78">
        <v>16</v>
      </c>
      <c r="D53" s="78"/>
      <c r="E53" s="83">
        <f>初期１!$G$4</f>
        <v>0</v>
      </c>
      <c r="F53" s="80"/>
      <c r="G53" s="80"/>
      <c r="H53" s="80"/>
      <c r="I53" s="80"/>
      <c r="J53" s="80"/>
      <c r="K53" s="80"/>
      <c r="L53" s="80"/>
      <c r="M53" s="80"/>
      <c r="N53" s="80"/>
      <c r="O53" s="62"/>
    </row>
    <row r="54" spans="3:15">
      <c r="C54" s="78">
        <v>17</v>
      </c>
      <c r="D54" s="78"/>
      <c r="E54" s="83">
        <f>初期１!$G$4</f>
        <v>0</v>
      </c>
      <c r="F54" s="80"/>
      <c r="G54" s="80"/>
      <c r="H54" s="80"/>
      <c r="I54" s="80"/>
      <c r="J54" s="80"/>
      <c r="K54" s="80"/>
      <c r="L54" s="80"/>
      <c r="M54" s="80"/>
      <c r="N54" s="80"/>
      <c r="O54" s="62"/>
    </row>
    <row r="55" spans="3:15">
      <c r="C55" s="78">
        <v>18</v>
      </c>
      <c r="D55" s="78"/>
      <c r="E55" s="83">
        <f>初期１!$G$4</f>
        <v>0</v>
      </c>
      <c r="F55" s="80"/>
      <c r="G55" s="80"/>
      <c r="H55" s="80"/>
      <c r="I55" s="80"/>
      <c r="J55" s="80"/>
      <c r="K55" s="80"/>
      <c r="L55" s="80"/>
      <c r="M55" s="80"/>
      <c r="N55" s="80"/>
      <c r="O55" s="62"/>
    </row>
    <row r="56" spans="3:15">
      <c r="C56" s="78">
        <v>19</v>
      </c>
      <c r="D56" s="78"/>
      <c r="E56" s="83">
        <f>初期１!$G$4</f>
        <v>0</v>
      </c>
      <c r="F56" s="80"/>
      <c r="G56" s="80"/>
      <c r="H56" s="80"/>
      <c r="I56" s="80"/>
      <c r="J56" s="80"/>
      <c r="K56" s="80"/>
      <c r="L56" s="80"/>
      <c r="M56" s="80"/>
      <c r="N56" s="80"/>
      <c r="O56" s="62"/>
    </row>
    <row r="57" spans="3:15">
      <c r="C57" s="78">
        <v>20</v>
      </c>
      <c r="D57" s="78"/>
      <c r="E57" s="83">
        <f>初期１!$G$4</f>
        <v>0</v>
      </c>
      <c r="F57" s="80"/>
      <c r="G57" s="80"/>
      <c r="H57" s="80"/>
      <c r="I57" s="80"/>
      <c r="J57" s="80"/>
      <c r="K57" s="80"/>
      <c r="L57" s="80"/>
      <c r="M57" s="80"/>
      <c r="N57" s="80"/>
      <c r="O57" s="62"/>
    </row>
    <row r="58" spans="3:15">
      <c r="C58" s="78">
        <v>21</v>
      </c>
      <c r="D58" s="78"/>
      <c r="E58" s="83">
        <f>初期１!$G$4</f>
        <v>0</v>
      </c>
      <c r="F58" s="80"/>
      <c r="G58" s="80"/>
      <c r="H58" s="80"/>
      <c r="I58" s="80"/>
      <c r="J58" s="80"/>
      <c r="K58" s="80"/>
      <c r="L58" s="80"/>
      <c r="M58" s="80"/>
      <c r="N58" s="80"/>
      <c r="O58" s="62"/>
    </row>
    <row r="59" spans="3:15">
      <c r="C59" s="78">
        <v>22</v>
      </c>
      <c r="D59" s="78"/>
      <c r="E59" s="83">
        <f>初期１!$G$4</f>
        <v>0</v>
      </c>
      <c r="F59" s="80"/>
      <c r="G59" s="80"/>
      <c r="H59" s="80"/>
      <c r="I59" s="80"/>
      <c r="J59" s="80"/>
      <c r="K59" s="80"/>
      <c r="L59" s="80"/>
      <c r="M59" s="80"/>
      <c r="N59" s="80"/>
      <c r="O59" s="62"/>
    </row>
    <row r="60" spans="3:15">
      <c r="C60" s="78">
        <v>23</v>
      </c>
      <c r="D60" s="78"/>
      <c r="E60" s="83">
        <f>初期１!$G$4</f>
        <v>0</v>
      </c>
      <c r="F60" s="80"/>
      <c r="G60" s="80"/>
      <c r="H60" s="80"/>
      <c r="I60" s="80"/>
      <c r="J60" s="80"/>
      <c r="K60" s="80"/>
      <c r="L60" s="80"/>
      <c r="M60" s="80"/>
      <c r="N60" s="80"/>
      <c r="O60" s="62"/>
    </row>
    <row r="61" spans="3:15">
      <c r="C61" s="78">
        <v>24</v>
      </c>
      <c r="D61" s="78"/>
      <c r="E61" s="83">
        <f>初期１!$G$4</f>
        <v>0</v>
      </c>
      <c r="F61" s="80"/>
      <c r="G61" s="80"/>
      <c r="H61" s="80"/>
      <c r="I61" s="80"/>
      <c r="J61" s="80"/>
      <c r="K61" s="80"/>
      <c r="L61" s="80"/>
      <c r="M61" s="80"/>
      <c r="N61" s="80"/>
      <c r="O61" s="62"/>
    </row>
    <row r="62" spans="3:15">
      <c r="C62" s="78">
        <v>25</v>
      </c>
      <c r="D62" s="78"/>
      <c r="E62" s="83">
        <f>初期１!$G$4</f>
        <v>0</v>
      </c>
      <c r="F62" s="80"/>
      <c r="G62" s="80"/>
      <c r="H62" s="80"/>
      <c r="I62" s="80"/>
      <c r="J62" s="80"/>
      <c r="K62" s="80"/>
      <c r="L62" s="80"/>
      <c r="M62" s="80"/>
      <c r="N62" s="80"/>
      <c r="O62" s="62"/>
    </row>
    <row r="63" spans="3:15">
      <c r="C63" s="338"/>
      <c r="D63" s="338"/>
      <c r="E63" s="338"/>
      <c r="F63" s="338"/>
      <c r="G63" s="338"/>
      <c r="H63" s="338"/>
      <c r="I63" s="338"/>
      <c r="J63" s="338"/>
      <c r="K63" s="338"/>
      <c r="L63" s="338"/>
      <c r="M63" s="338"/>
      <c r="N63" s="338"/>
      <c r="O63" s="62"/>
    </row>
    <row r="64" spans="3:15">
      <c r="C64" s="79"/>
      <c r="D64" s="72"/>
      <c r="E64" s="71"/>
      <c r="F64" s="72"/>
      <c r="G64" s="72"/>
      <c r="H64" s="72"/>
      <c r="I64" s="72"/>
      <c r="J64" s="72"/>
      <c r="K64" s="72"/>
      <c r="L64" s="72"/>
      <c r="M64" s="72"/>
      <c r="N64" s="72"/>
      <c r="O64" s="62"/>
    </row>
    <row r="65" spans="3:15">
      <c r="C65" s="79"/>
      <c r="D65" s="72"/>
      <c r="E65" s="71"/>
      <c r="F65" s="72"/>
      <c r="G65" s="72"/>
      <c r="H65" s="72"/>
      <c r="I65" s="72"/>
      <c r="J65" s="72"/>
      <c r="K65" s="72"/>
      <c r="L65" s="72"/>
      <c r="M65" s="72"/>
      <c r="N65" s="72"/>
      <c r="O65" s="62"/>
    </row>
    <row r="66" spans="3:15">
      <c r="C66" s="79"/>
      <c r="D66" s="72"/>
      <c r="E66" s="71"/>
      <c r="F66" s="72"/>
      <c r="G66" s="72"/>
      <c r="H66" s="72"/>
      <c r="I66" s="72"/>
      <c r="J66" s="72"/>
      <c r="K66" s="72"/>
      <c r="L66" s="72"/>
      <c r="M66" s="72"/>
      <c r="N66" s="72"/>
      <c r="O66" s="62"/>
    </row>
    <row r="67" spans="3:15">
      <c r="C67" s="79"/>
      <c r="D67" s="72"/>
      <c r="E67" s="71"/>
      <c r="F67" s="72"/>
      <c r="G67" s="72"/>
      <c r="H67" s="72"/>
      <c r="I67" s="72"/>
      <c r="J67" s="72"/>
      <c r="K67" s="72"/>
      <c r="L67" s="72"/>
      <c r="M67" s="72"/>
      <c r="N67" s="72"/>
      <c r="O67" s="62"/>
    </row>
  </sheetData>
  <mergeCells count="32">
    <mergeCell ref="N9:N10"/>
    <mergeCell ref="D8:O8"/>
    <mergeCell ref="N36:N37"/>
    <mergeCell ref="M36:M37"/>
    <mergeCell ref="L36:L37"/>
    <mergeCell ref="C63:N63"/>
    <mergeCell ref="D36:D37"/>
    <mergeCell ref="E36:E37"/>
    <mergeCell ref="F36:H36"/>
    <mergeCell ref="I36:K36"/>
    <mergeCell ref="C36:C37"/>
    <mergeCell ref="C19:C22"/>
    <mergeCell ref="C23:C26"/>
    <mergeCell ref="C27:C30"/>
    <mergeCell ref="C31:C34"/>
    <mergeCell ref="C15:C18"/>
    <mergeCell ref="C11:C14"/>
    <mergeCell ref="O9:O10"/>
    <mergeCell ref="A4:A7"/>
    <mergeCell ref="B4:B6"/>
    <mergeCell ref="B8:B10"/>
    <mergeCell ref="C9:C10"/>
    <mergeCell ref="D9:D10"/>
    <mergeCell ref="L9:L10"/>
    <mergeCell ref="F9:H9"/>
    <mergeCell ref="I9:K9"/>
    <mergeCell ref="E9:E10"/>
    <mergeCell ref="C4:O4"/>
    <mergeCell ref="C5:O5"/>
    <mergeCell ref="C6:O6"/>
    <mergeCell ref="I7:N7"/>
    <mergeCell ref="M9:M10"/>
  </mergeCells>
  <phoneticPr fontId="3"/>
  <dataValidations count="2">
    <dataValidation imeMode="hiragana" allowBlank="1" showInputMessage="1" showErrorMessage="1" sqref="C63:D1048576 I9:J1048576 K63:K1048576 E7:H7 C7:D37 H63:H1048576 K9:K10 K35:K37 H9:H10 H35:H37 O7 P1:XFD1048576 A8:A1048576 O9:O1048576 L38:N1048576 C1:O5 B1:B1048576 E9:G1048576 M9:N36 L9:L37"/>
    <dataValidation imeMode="off" allowBlank="1" showInputMessage="1" showErrorMessage="1" sqref="K38:K62 C38:D62 H11:H34 K11:K34 H38:H62 A1:A7 C6:O6 I7:N7"/>
  </dataValidations>
  <hyperlinks>
    <hyperlink ref="A4:A7" location="表紙!A1" display="表紙へ"/>
    <hyperlink ref="B4:B6" location="団体用男子!A1" display="男子団体シートへ"/>
    <hyperlink ref="B8:B10" location="個人用男子!A1" display="男子団体シートへ"/>
  </hyperlinks>
  <pageMargins left="0.70866141732283472" right="0.70866141732283472" top="0.31" bottom="0.12" header="0.31496062992125984" footer="0.31496062992125984"/>
  <pageSetup paperSize="9" scale="80" orientation="portrait" horizontalDpi="4294967293" verticalDpi="0" r:id="rId1"/>
</worksheet>
</file>

<file path=xl/worksheets/sheet14.xml><?xml version="1.0" encoding="utf-8"?>
<worksheet xmlns="http://schemas.openxmlformats.org/spreadsheetml/2006/main" xmlns:r="http://schemas.openxmlformats.org/officeDocument/2006/relationships">
  <sheetPr codeName="Sheet13"/>
  <dimension ref="A1:O60"/>
  <sheetViews>
    <sheetView workbookViewId="0">
      <pane xSplit="3" ySplit="7" topLeftCell="D8" activePane="bottomRight" state="frozen"/>
      <selection pane="topRight" activeCell="D1" sqref="D1"/>
      <selection pane="bottomLeft" activeCell="A8" sqref="A8"/>
      <selection pane="bottomRight" sqref="A1:A4"/>
    </sheetView>
  </sheetViews>
  <sheetFormatPr defaultRowHeight="13.5"/>
  <cols>
    <col min="3" max="3" width="8.125" customWidth="1"/>
    <col min="4" max="4" width="11.375" customWidth="1"/>
    <col min="5" max="15" width="8.125" customWidth="1"/>
    <col min="16" max="16" width="2.5" customWidth="1"/>
  </cols>
  <sheetData>
    <row r="1" spans="1:15" ht="19.5">
      <c r="A1" s="313" t="s">
        <v>73</v>
      </c>
      <c r="B1" s="314" t="s">
        <v>154</v>
      </c>
      <c r="C1" s="343" t="str">
        <f>表紙!$C$5&amp;"年度 第"&amp;VLOOKUP(初期２!G8,表紙!$A$6:$C$8,3,FALSE)&amp;"回 群馬県中学校"
&amp;初期２!$G$8&amp;CHAR(10)&amp;"ソフトテニス大会"</f>
        <v>令和5年度 第58回 群馬県中学校総合体育大会
ソフトテニス大会</v>
      </c>
      <c r="D1" s="343"/>
      <c r="E1" s="343"/>
      <c r="F1" s="343"/>
      <c r="G1" s="343"/>
      <c r="H1" s="343"/>
      <c r="I1" s="343"/>
      <c r="J1" s="343"/>
      <c r="K1" s="343"/>
      <c r="L1" s="343"/>
      <c r="M1" s="343"/>
      <c r="N1" s="343"/>
      <c r="O1" s="343"/>
    </row>
    <row r="2" spans="1:15" ht="19.5">
      <c r="A2" s="313"/>
      <c r="B2" s="314"/>
      <c r="C2" s="343" t="s">
        <v>852</v>
      </c>
      <c r="D2" s="343"/>
      <c r="E2" s="343"/>
      <c r="F2" s="343"/>
      <c r="G2" s="343"/>
      <c r="H2" s="343"/>
      <c r="I2" s="343"/>
      <c r="J2" s="343"/>
      <c r="K2" s="343"/>
      <c r="L2" s="343"/>
      <c r="M2" s="343"/>
      <c r="N2" s="343"/>
      <c r="O2" s="343"/>
    </row>
    <row r="3" spans="1:15" ht="19.5">
      <c r="A3" s="313"/>
      <c r="B3" s="314"/>
      <c r="C3" s="344" t="str">
        <f>初期２!G11&amp;"委員長  氏名　　　"&amp;初期２!G14&amp;"    (  "&amp;初期２!G17&amp;"　）"</f>
        <v>委員長  氏名　　　    (  　）</v>
      </c>
      <c r="D3" s="344"/>
      <c r="E3" s="344"/>
      <c r="F3" s="344"/>
      <c r="G3" s="344"/>
      <c r="H3" s="344"/>
      <c r="I3" s="344"/>
      <c r="J3" s="344"/>
      <c r="K3" s="344"/>
      <c r="L3" s="344"/>
      <c r="M3" s="344"/>
      <c r="N3" s="344"/>
      <c r="O3" s="344"/>
    </row>
    <row r="4" spans="1:15" ht="14.25">
      <c r="A4" s="313"/>
      <c r="C4" s="1"/>
      <c r="D4" s="1"/>
      <c r="E4" s="1"/>
      <c r="F4" s="1"/>
      <c r="G4" s="1"/>
      <c r="H4" s="1"/>
      <c r="I4" s="337" t="str">
        <f>"    連絡先電話番号     "&amp;初期２!G20</f>
        <v xml:space="preserve">    連絡先電話番号     </v>
      </c>
      <c r="J4" s="337"/>
      <c r="K4" s="337"/>
      <c r="L4" s="337"/>
      <c r="M4" s="337"/>
      <c r="N4" s="337"/>
      <c r="O4" s="1"/>
    </row>
    <row r="5" spans="1:15">
      <c r="B5" s="314" t="s">
        <v>155</v>
      </c>
      <c r="D5" t="s">
        <v>147</v>
      </c>
    </row>
    <row r="6" spans="1:15">
      <c r="B6" s="314"/>
      <c r="C6" s="327" t="s">
        <v>84</v>
      </c>
      <c r="D6" s="327" t="s">
        <v>85</v>
      </c>
      <c r="E6" s="333" t="s">
        <v>86</v>
      </c>
      <c r="F6" s="332" t="s">
        <v>87</v>
      </c>
      <c r="G6" s="332"/>
      <c r="H6" s="332"/>
      <c r="I6" s="332" t="s">
        <v>88</v>
      </c>
      <c r="J6" s="332"/>
      <c r="K6" s="332"/>
      <c r="L6" s="368" t="s">
        <v>876</v>
      </c>
      <c r="M6" s="330" t="s">
        <v>877</v>
      </c>
      <c r="N6" s="330" t="s">
        <v>90</v>
      </c>
      <c r="O6" s="369" t="s">
        <v>878</v>
      </c>
    </row>
    <row r="7" spans="1:15">
      <c r="B7" s="314"/>
      <c r="C7" s="329"/>
      <c r="D7" s="329"/>
      <c r="E7" s="334"/>
      <c r="F7" s="96" t="s">
        <v>91</v>
      </c>
      <c r="G7" s="96" t="s">
        <v>92</v>
      </c>
      <c r="H7" s="95" t="s">
        <v>55</v>
      </c>
      <c r="I7" s="96" t="s">
        <v>91</v>
      </c>
      <c r="J7" s="96" t="s">
        <v>92</v>
      </c>
      <c r="K7" s="95" t="s">
        <v>55</v>
      </c>
      <c r="L7" s="331"/>
      <c r="M7" s="331"/>
      <c r="N7" s="331"/>
      <c r="O7" s="370"/>
    </row>
    <row r="8" spans="1:15">
      <c r="C8" s="327" t="s">
        <v>148</v>
      </c>
      <c r="D8" s="60" t="s">
        <v>107</v>
      </c>
      <c r="E8" s="59">
        <f>初期１!$G$4</f>
        <v>0</v>
      </c>
      <c r="F8" s="61"/>
      <c r="G8" s="61"/>
      <c r="H8" s="61"/>
      <c r="I8" s="61"/>
      <c r="J8" s="61"/>
      <c r="K8" s="61"/>
      <c r="L8" s="61"/>
      <c r="M8" s="61"/>
      <c r="N8" s="61"/>
      <c r="O8" s="61"/>
    </row>
    <row r="9" spans="1:15">
      <c r="C9" s="328"/>
      <c r="D9" s="60" t="s">
        <v>108</v>
      </c>
      <c r="E9" s="59">
        <f>初期１!$G$4</f>
        <v>0</v>
      </c>
      <c r="F9" s="61"/>
      <c r="G9" s="61"/>
      <c r="H9" s="61"/>
      <c r="I9" s="61"/>
      <c r="J9" s="61"/>
      <c r="K9" s="61"/>
      <c r="L9" s="61"/>
      <c r="M9" s="61"/>
      <c r="N9" s="61"/>
      <c r="O9" s="61"/>
    </row>
    <row r="10" spans="1:15">
      <c r="C10" s="328"/>
      <c r="D10" s="60" t="s">
        <v>109</v>
      </c>
      <c r="E10" s="59">
        <f>初期１!$G$4</f>
        <v>0</v>
      </c>
      <c r="F10" s="61"/>
      <c r="G10" s="61"/>
      <c r="H10" s="61"/>
      <c r="I10" s="61"/>
      <c r="J10" s="61"/>
      <c r="K10" s="61"/>
      <c r="L10" s="61"/>
      <c r="M10" s="61"/>
      <c r="N10" s="61"/>
      <c r="O10" s="61"/>
    </row>
    <row r="11" spans="1:15">
      <c r="C11" s="329"/>
      <c r="D11" s="60" t="s">
        <v>110</v>
      </c>
      <c r="E11" s="59">
        <f>初期１!$G$4</f>
        <v>0</v>
      </c>
      <c r="F11" s="61"/>
      <c r="G11" s="61"/>
      <c r="H11" s="61"/>
      <c r="I11" s="61"/>
      <c r="J11" s="61"/>
      <c r="K11" s="61"/>
      <c r="L11" s="61"/>
      <c r="M11" s="61"/>
      <c r="N11" s="61"/>
      <c r="O11" s="61"/>
    </row>
    <row r="12" spans="1:15">
      <c r="C12" s="327" t="s">
        <v>149</v>
      </c>
      <c r="D12" s="60" t="s">
        <v>107</v>
      </c>
      <c r="E12" s="59">
        <f>初期１!$G$4</f>
        <v>0</v>
      </c>
      <c r="F12" s="61"/>
      <c r="G12" s="61"/>
      <c r="H12" s="61"/>
      <c r="I12" s="61"/>
      <c r="J12" s="61"/>
      <c r="K12" s="61"/>
      <c r="L12" s="61"/>
      <c r="M12" s="61"/>
      <c r="N12" s="61"/>
      <c r="O12" s="61"/>
    </row>
    <row r="13" spans="1:15">
      <c r="C13" s="328"/>
      <c r="D13" s="60" t="s">
        <v>108</v>
      </c>
      <c r="E13" s="59">
        <f>初期１!$G$4</f>
        <v>0</v>
      </c>
      <c r="F13" s="61"/>
      <c r="G13" s="61"/>
      <c r="H13" s="61"/>
      <c r="I13" s="61"/>
      <c r="J13" s="61"/>
      <c r="K13" s="61"/>
      <c r="L13" s="61"/>
      <c r="M13" s="61"/>
      <c r="N13" s="61"/>
      <c r="O13" s="61"/>
    </row>
    <row r="14" spans="1:15">
      <c r="C14" s="328"/>
      <c r="D14" s="60" t="s">
        <v>109</v>
      </c>
      <c r="E14" s="59">
        <f>初期１!$G$4</f>
        <v>0</v>
      </c>
      <c r="F14" s="61"/>
      <c r="G14" s="61"/>
      <c r="H14" s="61"/>
      <c r="I14" s="61"/>
      <c r="J14" s="61"/>
      <c r="K14" s="61"/>
      <c r="L14" s="61"/>
      <c r="M14" s="61"/>
      <c r="N14" s="61"/>
      <c r="O14" s="61"/>
    </row>
    <row r="15" spans="1:15">
      <c r="C15" s="329"/>
      <c r="D15" s="60" t="s">
        <v>110</v>
      </c>
      <c r="E15" s="59">
        <f>初期１!$G$4</f>
        <v>0</v>
      </c>
      <c r="F15" s="61"/>
      <c r="G15" s="61"/>
      <c r="H15" s="61"/>
      <c r="I15" s="61"/>
      <c r="J15" s="61"/>
      <c r="K15" s="61"/>
      <c r="L15" s="61"/>
      <c r="M15" s="61"/>
      <c r="N15" s="61"/>
      <c r="O15" s="61"/>
    </row>
    <row r="16" spans="1:15">
      <c r="C16" s="327" t="s">
        <v>150</v>
      </c>
      <c r="D16" s="60" t="s">
        <v>107</v>
      </c>
      <c r="E16" s="59">
        <f>初期１!$G$4</f>
        <v>0</v>
      </c>
      <c r="F16" s="61"/>
      <c r="G16" s="61"/>
      <c r="H16" s="61"/>
      <c r="I16" s="61"/>
      <c r="J16" s="61"/>
      <c r="K16" s="61"/>
      <c r="L16" s="61"/>
      <c r="M16" s="61"/>
      <c r="N16" s="61"/>
      <c r="O16" s="61"/>
    </row>
    <row r="17" spans="3:15">
      <c r="C17" s="328"/>
      <c r="D17" s="60" t="s">
        <v>108</v>
      </c>
      <c r="E17" s="59">
        <f>初期１!$G$4</f>
        <v>0</v>
      </c>
      <c r="F17" s="61"/>
      <c r="G17" s="61"/>
      <c r="H17" s="61"/>
      <c r="I17" s="61"/>
      <c r="J17" s="61"/>
      <c r="K17" s="61"/>
      <c r="L17" s="61"/>
      <c r="M17" s="61"/>
      <c r="N17" s="61"/>
      <c r="O17" s="61"/>
    </row>
    <row r="18" spans="3:15">
      <c r="C18" s="328"/>
      <c r="D18" s="60" t="s">
        <v>109</v>
      </c>
      <c r="E18" s="59">
        <f>初期１!$G$4</f>
        <v>0</v>
      </c>
      <c r="F18" s="61"/>
      <c r="G18" s="61"/>
      <c r="H18" s="61"/>
      <c r="I18" s="61"/>
      <c r="J18" s="61"/>
      <c r="K18" s="61"/>
      <c r="L18" s="61"/>
      <c r="M18" s="61"/>
      <c r="N18" s="61"/>
      <c r="O18" s="61"/>
    </row>
    <row r="19" spans="3:15">
      <c r="C19" s="329"/>
      <c r="D19" s="60" t="s">
        <v>110</v>
      </c>
      <c r="E19" s="59">
        <f>初期１!$G$4</f>
        <v>0</v>
      </c>
      <c r="F19" s="61"/>
      <c r="G19" s="61"/>
      <c r="H19" s="61"/>
      <c r="I19" s="61"/>
      <c r="J19" s="61"/>
      <c r="K19" s="61"/>
      <c r="L19" s="61"/>
      <c r="M19" s="61"/>
      <c r="N19" s="61"/>
      <c r="O19" s="61"/>
    </row>
    <row r="20" spans="3:15">
      <c r="C20" s="327" t="s">
        <v>151</v>
      </c>
      <c r="D20" s="60" t="s">
        <v>107</v>
      </c>
      <c r="E20" s="59">
        <f>初期１!$G$4</f>
        <v>0</v>
      </c>
      <c r="F20" s="61"/>
      <c r="G20" s="61"/>
      <c r="H20" s="61"/>
      <c r="I20" s="61"/>
      <c r="J20" s="61"/>
      <c r="K20" s="61"/>
      <c r="L20" s="61"/>
      <c r="M20" s="61"/>
      <c r="N20" s="61"/>
      <c r="O20" s="61"/>
    </row>
    <row r="21" spans="3:15">
      <c r="C21" s="328"/>
      <c r="D21" s="60" t="s">
        <v>108</v>
      </c>
      <c r="E21" s="59">
        <f>初期１!$G$4</f>
        <v>0</v>
      </c>
      <c r="F21" s="61"/>
      <c r="G21" s="61"/>
      <c r="H21" s="61"/>
      <c r="I21" s="61"/>
      <c r="J21" s="61"/>
      <c r="K21" s="61"/>
      <c r="L21" s="61"/>
      <c r="M21" s="61"/>
      <c r="N21" s="61"/>
      <c r="O21" s="61"/>
    </row>
    <row r="22" spans="3:15">
      <c r="C22" s="328"/>
      <c r="D22" s="60" t="s">
        <v>109</v>
      </c>
      <c r="E22" s="59">
        <f>初期１!$G$4</f>
        <v>0</v>
      </c>
      <c r="F22" s="61"/>
      <c r="G22" s="61"/>
      <c r="H22" s="61"/>
      <c r="I22" s="61"/>
      <c r="J22" s="61"/>
      <c r="K22" s="61"/>
      <c r="L22" s="61"/>
      <c r="M22" s="61"/>
      <c r="N22" s="61"/>
      <c r="O22" s="61"/>
    </row>
    <row r="23" spans="3:15">
      <c r="C23" s="329"/>
      <c r="D23" s="60" t="s">
        <v>110</v>
      </c>
      <c r="E23" s="59">
        <f>初期１!$G$4</f>
        <v>0</v>
      </c>
      <c r="F23" s="61"/>
      <c r="G23" s="61"/>
      <c r="H23" s="61"/>
      <c r="I23" s="61"/>
      <c r="J23" s="61"/>
      <c r="K23" s="61"/>
      <c r="L23" s="61"/>
      <c r="M23" s="61"/>
      <c r="N23" s="61"/>
      <c r="O23" s="61"/>
    </row>
    <row r="24" spans="3:15">
      <c r="C24" s="327" t="s">
        <v>152</v>
      </c>
      <c r="D24" s="60" t="s">
        <v>107</v>
      </c>
      <c r="E24" s="59">
        <f>初期１!$G$4</f>
        <v>0</v>
      </c>
      <c r="F24" s="61"/>
      <c r="G24" s="61"/>
      <c r="H24" s="61"/>
      <c r="I24" s="61"/>
      <c r="J24" s="61"/>
      <c r="K24" s="61"/>
      <c r="L24" s="61"/>
      <c r="M24" s="61"/>
      <c r="N24" s="61"/>
      <c r="O24" s="61"/>
    </row>
    <row r="25" spans="3:15">
      <c r="C25" s="328"/>
      <c r="D25" s="60" t="s">
        <v>108</v>
      </c>
      <c r="E25" s="59">
        <f>初期１!$G$4</f>
        <v>0</v>
      </c>
      <c r="F25" s="61"/>
      <c r="G25" s="61"/>
      <c r="H25" s="61"/>
      <c r="I25" s="61"/>
      <c r="J25" s="61"/>
      <c r="K25" s="61"/>
      <c r="L25" s="61"/>
      <c r="M25" s="61"/>
      <c r="N25" s="61"/>
      <c r="O25" s="61"/>
    </row>
    <row r="26" spans="3:15">
      <c r="C26" s="328"/>
      <c r="D26" s="60" t="s">
        <v>109</v>
      </c>
      <c r="E26" s="59">
        <f>初期１!$G$4</f>
        <v>0</v>
      </c>
      <c r="F26" s="61"/>
      <c r="G26" s="61"/>
      <c r="H26" s="61"/>
      <c r="I26" s="61"/>
      <c r="J26" s="61"/>
      <c r="K26" s="61"/>
      <c r="L26" s="61"/>
      <c r="M26" s="61"/>
      <c r="N26" s="61"/>
      <c r="O26" s="61"/>
    </row>
    <row r="27" spans="3:15">
      <c r="C27" s="329"/>
      <c r="D27" s="60" t="s">
        <v>110</v>
      </c>
      <c r="E27" s="59">
        <f>初期１!$G$4</f>
        <v>0</v>
      </c>
      <c r="F27" s="61"/>
      <c r="G27" s="61"/>
      <c r="H27" s="61"/>
      <c r="I27" s="61"/>
      <c r="J27" s="61"/>
      <c r="K27" s="61"/>
      <c r="L27" s="61"/>
      <c r="M27" s="61"/>
      <c r="N27" s="61"/>
      <c r="O27" s="61"/>
    </row>
    <row r="28" spans="3:15">
      <c r="C28" s="62"/>
      <c r="D28" s="62"/>
      <c r="E28" s="62"/>
      <c r="F28" s="62"/>
      <c r="G28" s="62"/>
      <c r="H28" s="62"/>
      <c r="I28" s="62"/>
      <c r="J28" s="62"/>
      <c r="K28" s="62"/>
      <c r="L28" s="62"/>
      <c r="M28" s="62"/>
      <c r="N28" s="62"/>
      <c r="O28" s="62"/>
    </row>
    <row r="29" spans="3:15">
      <c r="C29" s="339" t="s">
        <v>84</v>
      </c>
      <c r="D29" s="339" t="s">
        <v>860</v>
      </c>
      <c r="E29" s="340" t="s">
        <v>86</v>
      </c>
      <c r="F29" s="332" t="s">
        <v>87</v>
      </c>
      <c r="G29" s="332"/>
      <c r="H29" s="332"/>
      <c r="I29" s="332" t="s">
        <v>88</v>
      </c>
      <c r="J29" s="332"/>
      <c r="K29" s="332"/>
      <c r="L29" s="368" t="s">
        <v>876</v>
      </c>
      <c r="M29" s="342" t="s">
        <v>89</v>
      </c>
      <c r="N29" s="342" t="s">
        <v>90</v>
      </c>
      <c r="O29" s="62"/>
    </row>
    <row r="30" spans="3:15">
      <c r="C30" s="339"/>
      <c r="D30" s="339"/>
      <c r="E30" s="340"/>
      <c r="F30" s="112" t="s">
        <v>91</v>
      </c>
      <c r="G30" s="112" t="s">
        <v>92</v>
      </c>
      <c r="H30" s="113" t="s">
        <v>55</v>
      </c>
      <c r="I30" s="112" t="s">
        <v>91</v>
      </c>
      <c r="J30" s="112" t="s">
        <v>92</v>
      </c>
      <c r="K30" s="113" t="s">
        <v>55</v>
      </c>
      <c r="L30" s="331"/>
      <c r="M30" s="342"/>
      <c r="N30" s="342"/>
      <c r="O30" s="62"/>
    </row>
    <row r="31" spans="3:15">
      <c r="C31" s="78">
        <v>1</v>
      </c>
      <c r="D31" s="78"/>
      <c r="E31" s="83">
        <f>初期１!$G$4</f>
        <v>0</v>
      </c>
      <c r="F31" s="80"/>
      <c r="G31" s="80"/>
      <c r="H31" s="80"/>
      <c r="I31" s="80"/>
      <c r="J31" s="80"/>
      <c r="K31" s="80"/>
      <c r="L31" s="80"/>
      <c r="M31" s="80"/>
      <c r="N31" s="80"/>
      <c r="O31" s="77"/>
    </row>
    <row r="32" spans="3:15">
      <c r="C32" s="78">
        <v>2</v>
      </c>
      <c r="D32" s="78"/>
      <c r="E32" s="83">
        <f>初期１!$G$4</f>
        <v>0</v>
      </c>
      <c r="F32" s="80"/>
      <c r="G32" s="80"/>
      <c r="H32" s="80"/>
      <c r="I32" s="80"/>
      <c r="J32" s="80"/>
      <c r="K32" s="80"/>
      <c r="L32" s="80"/>
      <c r="M32" s="80"/>
      <c r="N32" s="80"/>
      <c r="O32" s="77"/>
    </row>
    <row r="33" spans="3:15">
      <c r="C33" s="78">
        <v>3</v>
      </c>
      <c r="D33" s="78"/>
      <c r="E33" s="83">
        <f>初期１!$G$4</f>
        <v>0</v>
      </c>
      <c r="F33" s="80"/>
      <c r="G33" s="80"/>
      <c r="H33" s="80"/>
      <c r="I33" s="80"/>
      <c r="J33" s="80"/>
      <c r="K33" s="80"/>
      <c r="L33" s="80"/>
      <c r="M33" s="80"/>
      <c r="N33" s="80"/>
      <c r="O33" s="77"/>
    </row>
    <row r="34" spans="3:15">
      <c r="C34" s="78">
        <v>4</v>
      </c>
      <c r="D34" s="78"/>
      <c r="E34" s="83">
        <f>初期１!$G$4</f>
        <v>0</v>
      </c>
      <c r="F34" s="80"/>
      <c r="G34" s="80"/>
      <c r="H34" s="80"/>
      <c r="I34" s="80"/>
      <c r="J34" s="80"/>
      <c r="K34" s="80"/>
      <c r="L34" s="80"/>
      <c r="M34" s="80"/>
      <c r="N34" s="80"/>
      <c r="O34" s="77"/>
    </row>
    <row r="35" spans="3:15">
      <c r="C35" s="78">
        <v>5</v>
      </c>
      <c r="D35" s="78"/>
      <c r="E35" s="83">
        <f>初期１!$G$4</f>
        <v>0</v>
      </c>
      <c r="F35" s="80"/>
      <c r="G35" s="80"/>
      <c r="H35" s="80"/>
      <c r="I35" s="80"/>
      <c r="J35" s="80"/>
      <c r="K35" s="80"/>
      <c r="L35" s="80"/>
      <c r="M35" s="80"/>
      <c r="N35" s="80"/>
      <c r="O35" s="77"/>
    </row>
    <row r="36" spans="3:15">
      <c r="C36" s="78">
        <v>6</v>
      </c>
      <c r="D36" s="78"/>
      <c r="E36" s="83">
        <f>初期１!$G$4</f>
        <v>0</v>
      </c>
      <c r="F36" s="80"/>
      <c r="G36" s="80"/>
      <c r="H36" s="80"/>
      <c r="I36" s="80"/>
      <c r="J36" s="80"/>
      <c r="K36" s="80"/>
      <c r="L36" s="80"/>
      <c r="M36" s="80"/>
      <c r="N36" s="80"/>
      <c r="O36" s="77"/>
    </row>
    <row r="37" spans="3:15">
      <c r="C37" s="78">
        <v>7</v>
      </c>
      <c r="D37" s="78"/>
      <c r="E37" s="83">
        <f>初期１!$G$4</f>
        <v>0</v>
      </c>
      <c r="F37" s="80"/>
      <c r="G37" s="80"/>
      <c r="H37" s="80"/>
      <c r="I37" s="80"/>
      <c r="J37" s="80"/>
      <c r="K37" s="80"/>
      <c r="L37" s="80"/>
      <c r="M37" s="80"/>
      <c r="N37" s="80"/>
      <c r="O37" s="77"/>
    </row>
    <row r="38" spans="3:15">
      <c r="C38" s="78">
        <v>8</v>
      </c>
      <c r="D38" s="78"/>
      <c r="E38" s="83">
        <f>初期１!$G$4</f>
        <v>0</v>
      </c>
      <c r="F38" s="80"/>
      <c r="G38" s="80"/>
      <c r="H38" s="80"/>
      <c r="I38" s="80"/>
      <c r="J38" s="80"/>
      <c r="K38" s="80"/>
      <c r="L38" s="80"/>
      <c r="M38" s="80"/>
      <c r="N38" s="80"/>
      <c r="O38" s="77"/>
    </row>
    <row r="39" spans="3:15">
      <c r="C39" s="78">
        <v>9</v>
      </c>
      <c r="D39" s="78"/>
      <c r="E39" s="83">
        <f>初期１!$G$4</f>
        <v>0</v>
      </c>
      <c r="F39" s="80"/>
      <c r="G39" s="80"/>
      <c r="H39" s="80"/>
      <c r="I39" s="80"/>
      <c r="J39" s="80"/>
      <c r="K39" s="80"/>
      <c r="L39" s="80"/>
      <c r="M39" s="80"/>
      <c r="N39" s="80"/>
      <c r="O39" s="77"/>
    </row>
    <row r="40" spans="3:15">
      <c r="C40" s="78">
        <v>10</v>
      </c>
      <c r="D40" s="78"/>
      <c r="E40" s="83">
        <f>初期１!$G$4</f>
        <v>0</v>
      </c>
      <c r="F40" s="80"/>
      <c r="G40" s="80"/>
      <c r="H40" s="80"/>
      <c r="I40" s="80"/>
      <c r="J40" s="80"/>
      <c r="K40" s="80"/>
      <c r="L40" s="80"/>
      <c r="M40" s="80"/>
      <c r="N40" s="80"/>
      <c r="O40" s="77"/>
    </row>
    <row r="41" spans="3:15">
      <c r="C41" s="78">
        <v>11</v>
      </c>
      <c r="D41" s="78"/>
      <c r="E41" s="83">
        <f>初期１!$G$4</f>
        <v>0</v>
      </c>
      <c r="F41" s="80"/>
      <c r="G41" s="80"/>
      <c r="H41" s="80"/>
      <c r="I41" s="80"/>
      <c r="J41" s="80"/>
      <c r="K41" s="80"/>
      <c r="L41" s="80"/>
      <c r="M41" s="80"/>
      <c r="N41" s="80"/>
      <c r="O41" s="77"/>
    </row>
    <row r="42" spans="3:15">
      <c r="C42" s="78">
        <v>12</v>
      </c>
      <c r="D42" s="78"/>
      <c r="E42" s="83">
        <f>初期１!$G$4</f>
        <v>0</v>
      </c>
      <c r="F42" s="80"/>
      <c r="G42" s="80"/>
      <c r="H42" s="80"/>
      <c r="I42" s="80"/>
      <c r="J42" s="80"/>
      <c r="K42" s="80"/>
      <c r="L42" s="80"/>
      <c r="M42" s="80"/>
      <c r="N42" s="80"/>
      <c r="O42" s="77"/>
    </row>
    <row r="43" spans="3:15">
      <c r="C43" s="78">
        <v>13</v>
      </c>
      <c r="D43" s="78"/>
      <c r="E43" s="83">
        <f>初期１!$G$4</f>
        <v>0</v>
      </c>
      <c r="F43" s="80"/>
      <c r="G43" s="80"/>
      <c r="H43" s="80"/>
      <c r="I43" s="80"/>
      <c r="J43" s="80"/>
      <c r="K43" s="80"/>
      <c r="L43" s="80"/>
      <c r="M43" s="80"/>
      <c r="N43" s="80"/>
      <c r="O43" s="77"/>
    </row>
    <row r="44" spans="3:15">
      <c r="C44" s="78">
        <v>14</v>
      </c>
      <c r="D44" s="78"/>
      <c r="E44" s="83">
        <f>初期１!$G$4</f>
        <v>0</v>
      </c>
      <c r="F44" s="80"/>
      <c r="G44" s="80"/>
      <c r="H44" s="80"/>
      <c r="I44" s="80"/>
      <c r="J44" s="80"/>
      <c r="K44" s="80"/>
      <c r="L44" s="80"/>
      <c r="M44" s="80"/>
      <c r="N44" s="80"/>
      <c r="O44" s="77"/>
    </row>
    <row r="45" spans="3:15">
      <c r="C45" s="78">
        <v>15</v>
      </c>
      <c r="D45" s="78"/>
      <c r="E45" s="83">
        <f>初期１!$G$4</f>
        <v>0</v>
      </c>
      <c r="F45" s="80"/>
      <c r="G45" s="80"/>
      <c r="H45" s="80"/>
      <c r="I45" s="80"/>
      <c r="J45" s="80"/>
      <c r="K45" s="80"/>
      <c r="L45" s="80"/>
      <c r="M45" s="80"/>
      <c r="N45" s="80"/>
      <c r="O45" s="77"/>
    </row>
    <row r="46" spans="3:15">
      <c r="C46" s="78">
        <v>16</v>
      </c>
      <c r="D46" s="78"/>
      <c r="E46" s="83">
        <f>初期１!$G$4</f>
        <v>0</v>
      </c>
      <c r="F46" s="80"/>
      <c r="G46" s="80"/>
      <c r="H46" s="80"/>
      <c r="I46" s="80"/>
      <c r="J46" s="80"/>
      <c r="K46" s="80"/>
      <c r="L46" s="80"/>
      <c r="M46" s="80"/>
      <c r="N46" s="80"/>
      <c r="O46" s="77"/>
    </row>
    <row r="47" spans="3:15">
      <c r="C47" s="78">
        <v>17</v>
      </c>
      <c r="D47" s="78"/>
      <c r="E47" s="83">
        <f>初期１!$G$4</f>
        <v>0</v>
      </c>
      <c r="F47" s="80"/>
      <c r="G47" s="80"/>
      <c r="H47" s="80"/>
      <c r="I47" s="80"/>
      <c r="J47" s="80"/>
      <c r="K47" s="80"/>
      <c r="L47" s="80"/>
      <c r="M47" s="80"/>
      <c r="N47" s="80"/>
      <c r="O47" s="77"/>
    </row>
    <row r="48" spans="3:15">
      <c r="C48" s="78">
        <v>18</v>
      </c>
      <c r="D48" s="78"/>
      <c r="E48" s="83">
        <f>初期１!$G$4</f>
        <v>0</v>
      </c>
      <c r="F48" s="80"/>
      <c r="G48" s="80"/>
      <c r="H48" s="80"/>
      <c r="I48" s="80"/>
      <c r="J48" s="80"/>
      <c r="K48" s="80"/>
      <c r="L48" s="80"/>
      <c r="M48" s="80"/>
      <c r="N48" s="80"/>
      <c r="O48" s="77"/>
    </row>
    <row r="49" spans="3:15">
      <c r="C49" s="78">
        <v>19</v>
      </c>
      <c r="D49" s="78"/>
      <c r="E49" s="83">
        <f>初期１!$G$4</f>
        <v>0</v>
      </c>
      <c r="F49" s="80"/>
      <c r="G49" s="80"/>
      <c r="H49" s="80"/>
      <c r="I49" s="80"/>
      <c r="J49" s="80"/>
      <c r="K49" s="80"/>
      <c r="L49" s="80"/>
      <c r="M49" s="80"/>
      <c r="N49" s="80"/>
      <c r="O49" s="77"/>
    </row>
    <row r="50" spans="3:15">
      <c r="C50" s="78">
        <v>20</v>
      </c>
      <c r="D50" s="78"/>
      <c r="E50" s="83">
        <f>初期１!$G$4</f>
        <v>0</v>
      </c>
      <c r="F50" s="80"/>
      <c r="G50" s="80"/>
      <c r="H50" s="80"/>
      <c r="I50" s="80"/>
      <c r="J50" s="80"/>
      <c r="K50" s="80"/>
      <c r="L50" s="80"/>
      <c r="M50" s="80"/>
      <c r="N50" s="80"/>
      <c r="O50" s="77"/>
    </row>
    <row r="51" spans="3:15">
      <c r="C51" s="78">
        <v>21</v>
      </c>
      <c r="D51" s="78"/>
      <c r="E51" s="83">
        <f>初期１!$G$4</f>
        <v>0</v>
      </c>
      <c r="F51" s="80"/>
      <c r="G51" s="80"/>
      <c r="H51" s="80"/>
      <c r="I51" s="80"/>
      <c r="J51" s="80"/>
      <c r="K51" s="80"/>
      <c r="L51" s="80"/>
      <c r="M51" s="80"/>
      <c r="N51" s="80"/>
      <c r="O51" s="77"/>
    </row>
    <row r="52" spans="3:15">
      <c r="C52" s="78">
        <v>22</v>
      </c>
      <c r="D52" s="78"/>
      <c r="E52" s="83">
        <f>初期１!$G$4</f>
        <v>0</v>
      </c>
      <c r="F52" s="80"/>
      <c r="G52" s="80"/>
      <c r="H52" s="80"/>
      <c r="I52" s="80"/>
      <c r="J52" s="80"/>
      <c r="K52" s="80"/>
      <c r="L52" s="80"/>
      <c r="M52" s="80"/>
      <c r="N52" s="80"/>
      <c r="O52" s="77"/>
    </row>
    <row r="53" spans="3:15">
      <c r="C53" s="78">
        <v>23</v>
      </c>
      <c r="D53" s="78"/>
      <c r="E53" s="83">
        <f>初期１!$G$4</f>
        <v>0</v>
      </c>
      <c r="F53" s="80"/>
      <c r="G53" s="80"/>
      <c r="H53" s="80"/>
      <c r="I53" s="80"/>
      <c r="J53" s="80"/>
      <c r="K53" s="80"/>
      <c r="L53" s="80"/>
      <c r="M53" s="80"/>
      <c r="N53" s="80"/>
      <c r="O53" s="77"/>
    </row>
    <row r="54" spans="3:15">
      <c r="C54" s="78">
        <v>24</v>
      </c>
      <c r="D54" s="78"/>
      <c r="E54" s="83">
        <f>初期１!$G$4</f>
        <v>0</v>
      </c>
      <c r="F54" s="80"/>
      <c r="G54" s="80"/>
      <c r="H54" s="80"/>
      <c r="I54" s="80"/>
      <c r="J54" s="80"/>
      <c r="K54" s="80"/>
      <c r="L54" s="80"/>
      <c r="M54" s="80"/>
      <c r="N54" s="80"/>
      <c r="O54" s="77"/>
    </row>
    <row r="55" spans="3:15">
      <c r="C55" s="78">
        <v>25</v>
      </c>
      <c r="D55" s="78"/>
      <c r="E55" s="83">
        <f t="shared" ref="E55" si="0">$E$8</f>
        <v>0</v>
      </c>
      <c r="F55" s="80"/>
      <c r="G55" s="80"/>
      <c r="H55" s="80"/>
      <c r="I55" s="80"/>
      <c r="J55" s="80"/>
      <c r="K55" s="80"/>
      <c r="L55" s="80"/>
      <c r="M55" s="80"/>
      <c r="N55" s="80"/>
      <c r="O55" s="77"/>
    </row>
    <row r="56" spans="3:15">
      <c r="C56" s="338"/>
      <c r="D56" s="338"/>
      <c r="E56" s="338"/>
      <c r="F56" s="338"/>
      <c r="G56" s="338"/>
      <c r="H56" s="338"/>
      <c r="I56" s="338"/>
      <c r="J56" s="338"/>
      <c r="K56" s="338"/>
      <c r="L56" s="338"/>
      <c r="M56" s="338"/>
      <c r="N56" s="338"/>
      <c r="O56" s="62"/>
    </row>
    <row r="57" spans="3:15">
      <c r="C57" s="79"/>
      <c r="D57" s="72"/>
      <c r="E57" s="71"/>
      <c r="F57" s="72"/>
      <c r="G57" s="72"/>
      <c r="H57" s="72"/>
      <c r="I57" s="72"/>
      <c r="J57" s="72"/>
      <c r="K57" s="72"/>
      <c r="L57" s="72"/>
      <c r="M57" s="72"/>
      <c r="N57" s="72"/>
      <c r="O57" s="62"/>
    </row>
    <row r="58" spans="3:15">
      <c r="C58" s="79"/>
      <c r="D58" s="72"/>
      <c r="E58" s="71"/>
      <c r="F58" s="72"/>
      <c r="G58" s="72"/>
      <c r="H58" s="72"/>
      <c r="I58" s="72"/>
      <c r="J58" s="72"/>
      <c r="K58" s="72"/>
      <c r="L58" s="72"/>
      <c r="M58" s="72"/>
      <c r="N58" s="72"/>
      <c r="O58" s="62"/>
    </row>
    <row r="59" spans="3:15">
      <c r="C59" s="79"/>
      <c r="D59" s="72"/>
      <c r="E59" s="71"/>
      <c r="F59" s="72"/>
      <c r="G59" s="72"/>
      <c r="H59" s="72"/>
      <c r="I59" s="72"/>
      <c r="J59" s="72"/>
      <c r="K59" s="72"/>
      <c r="L59" s="72"/>
      <c r="M59" s="72"/>
      <c r="N59" s="72"/>
      <c r="O59" s="62"/>
    </row>
    <row r="60" spans="3:15">
      <c r="C60" s="79"/>
      <c r="D60" s="72"/>
      <c r="E60" s="71"/>
      <c r="F60" s="72"/>
      <c r="G60" s="72"/>
      <c r="H60" s="72"/>
      <c r="I60" s="72"/>
      <c r="J60" s="72"/>
      <c r="K60" s="72"/>
      <c r="L60" s="72"/>
      <c r="M60" s="72"/>
      <c r="N60" s="72"/>
      <c r="O60" s="62"/>
    </row>
  </sheetData>
  <mergeCells count="30">
    <mergeCell ref="N29:N30"/>
    <mergeCell ref="M29:M30"/>
    <mergeCell ref="L29:L30"/>
    <mergeCell ref="C29:C30"/>
    <mergeCell ref="O6:O7"/>
    <mergeCell ref="C8:C11"/>
    <mergeCell ref="C12:C15"/>
    <mergeCell ref="C16:C19"/>
    <mergeCell ref="L6:L7"/>
    <mergeCell ref="D6:D7"/>
    <mergeCell ref="E6:E7"/>
    <mergeCell ref="F6:H6"/>
    <mergeCell ref="I6:K6"/>
    <mergeCell ref="N6:N7"/>
    <mergeCell ref="C56:N56"/>
    <mergeCell ref="A1:A4"/>
    <mergeCell ref="B1:B3"/>
    <mergeCell ref="B5:B7"/>
    <mergeCell ref="C20:C23"/>
    <mergeCell ref="C24:C27"/>
    <mergeCell ref="D29:D30"/>
    <mergeCell ref="E29:E30"/>
    <mergeCell ref="F29:H29"/>
    <mergeCell ref="M6:M7"/>
    <mergeCell ref="I29:K29"/>
    <mergeCell ref="C1:O1"/>
    <mergeCell ref="C2:O2"/>
    <mergeCell ref="C3:O3"/>
    <mergeCell ref="I4:N4"/>
    <mergeCell ref="C6:C7"/>
  </mergeCells>
  <phoneticPr fontId="3"/>
  <dataValidations count="2">
    <dataValidation imeMode="hiragana" allowBlank="1" showInputMessage="1" showErrorMessage="1" sqref="K56:K1048576 H4:H7 K28:K30 C56:D1048576 K5:K7 H28:H30 H56:H1048576 A1:B1048576 C4:D30 L5:N28 L31:N1048576 P1:XFD1048576 C2:O2 O4:O1048576 E4:G1048576 I5:J1048576 M29:N29 L29:L30"/>
    <dataValidation imeMode="off" allowBlank="1" showInputMessage="1" showErrorMessage="1" sqref="C31:D55 H8:H27 H31:H55 K31:K55 K8:K27 C3:O3 C1:O1 I4:N4"/>
  </dataValidations>
  <hyperlinks>
    <hyperlink ref="A1:A4" location="表紙!A1" display="表紙へ"/>
    <hyperlink ref="B1:B3" location="団体用女子!A1" display="女子団体シートへ"/>
    <hyperlink ref="B5:B7" location="個人用女子!A1" display="女子個人シートへ"/>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4"/>
  <dimension ref="A1:AL163"/>
  <sheetViews>
    <sheetView topLeftCell="I1" workbookViewId="0">
      <selection activeCell="K20" sqref="K20"/>
    </sheetView>
  </sheetViews>
  <sheetFormatPr defaultRowHeight="13.5"/>
  <cols>
    <col min="2" max="2" width="7.375" customWidth="1"/>
    <col min="3" max="4" width="7.625" customWidth="1"/>
    <col min="5" max="5" width="33.625" bestFit="1" customWidth="1"/>
    <col min="6" max="6" width="13" bestFit="1" customWidth="1"/>
    <col min="7" max="7" width="12.5" bestFit="1" customWidth="1"/>
    <col min="8" max="9" width="14.125" customWidth="1"/>
    <col min="10" max="10" width="33.625" bestFit="1" customWidth="1"/>
  </cols>
  <sheetData>
    <row r="1" spans="1:38">
      <c r="A1" s="345" t="s">
        <v>15</v>
      </c>
      <c r="B1" s="55">
        <v>1</v>
      </c>
      <c r="C1" s="55">
        <v>2</v>
      </c>
      <c r="D1" s="55"/>
      <c r="E1" s="55">
        <v>3</v>
      </c>
      <c r="F1" s="55">
        <v>4</v>
      </c>
      <c r="G1" s="55">
        <v>5</v>
      </c>
      <c r="H1" s="55">
        <v>6</v>
      </c>
      <c r="I1" s="55">
        <v>7</v>
      </c>
      <c r="J1" s="55">
        <v>8</v>
      </c>
      <c r="K1" s="55">
        <v>9</v>
      </c>
    </row>
    <row r="2" spans="1:38">
      <c r="A2" s="345"/>
      <c r="B2" s="55" t="s">
        <v>156</v>
      </c>
      <c r="C2" s="55" t="s">
        <v>157</v>
      </c>
      <c r="D2" s="55" t="s">
        <v>158</v>
      </c>
      <c r="E2" s="54" t="s">
        <v>159</v>
      </c>
      <c r="F2" s="54" t="s">
        <v>160</v>
      </c>
      <c r="G2" s="54" t="s">
        <v>161</v>
      </c>
      <c r="H2" s="54" t="s">
        <v>162</v>
      </c>
      <c r="I2" s="54" t="s">
        <v>163</v>
      </c>
    </row>
    <row r="3" spans="1:38">
      <c r="A3" s="345"/>
      <c r="B3" s="55">
        <v>1</v>
      </c>
      <c r="C3">
        <v>101</v>
      </c>
      <c r="D3" t="s">
        <v>97</v>
      </c>
      <c r="E3" t="s">
        <v>164</v>
      </c>
      <c r="F3" t="s">
        <v>165</v>
      </c>
      <c r="G3" t="s">
        <v>165</v>
      </c>
      <c r="H3" t="s">
        <v>166</v>
      </c>
      <c r="I3" t="s">
        <v>167</v>
      </c>
      <c r="J3" t="str">
        <f>E3</f>
        <v>前橋市立第一中学校</v>
      </c>
      <c r="K3">
        <v>100</v>
      </c>
      <c r="L3" t="s">
        <v>120</v>
      </c>
      <c r="M3" t="s">
        <v>165</v>
      </c>
      <c r="N3" t="s">
        <v>168</v>
      </c>
      <c r="O3" t="s">
        <v>169</v>
      </c>
      <c r="P3" t="s">
        <v>170</v>
      </c>
      <c r="Q3" t="s">
        <v>171</v>
      </c>
      <c r="R3" t="s">
        <v>172</v>
      </c>
      <c r="S3" t="s">
        <v>173</v>
      </c>
      <c r="T3" t="s">
        <v>174</v>
      </c>
      <c r="U3" t="s">
        <v>175</v>
      </c>
      <c r="V3" t="s">
        <v>176</v>
      </c>
      <c r="W3" t="s">
        <v>177</v>
      </c>
      <c r="X3" t="s">
        <v>178</v>
      </c>
      <c r="Y3" t="s">
        <v>179</v>
      </c>
      <c r="Z3" t="s">
        <v>30</v>
      </c>
      <c r="AA3" t="s">
        <v>180</v>
      </c>
      <c r="AB3" t="s">
        <v>181</v>
      </c>
      <c r="AC3" t="s">
        <v>182</v>
      </c>
      <c r="AD3" t="s">
        <v>183</v>
      </c>
      <c r="AE3" t="s">
        <v>184</v>
      </c>
      <c r="AF3" t="s">
        <v>185</v>
      </c>
      <c r="AG3" t="s">
        <v>186</v>
      </c>
      <c r="AH3" t="s">
        <v>187</v>
      </c>
    </row>
    <row r="4" spans="1:38">
      <c r="A4" s="345"/>
      <c r="B4" s="55">
        <f>B3+1</f>
        <v>2</v>
      </c>
      <c r="C4">
        <f>C3+1</f>
        <v>102</v>
      </c>
      <c r="D4" t="s">
        <v>97</v>
      </c>
      <c r="E4" t="s">
        <v>188</v>
      </c>
      <c r="F4" t="s">
        <v>189</v>
      </c>
      <c r="G4" t="s">
        <v>189</v>
      </c>
      <c r="H4" t="s">
        <v>190</v>
      </c>
      <c r="I4" t="s">
        <v>191</v>
      </c>
      <c r="J4" t="str">
        <f t="shared" ref="J4:J16" si="0">E4</f>
        <v>前橋市立みずき中学校</v>
      </c>
      <c r="K4">
        <v>200</v>
      </c>
      <c r="L4" s="56" t="s">
        <v>122</v>
      </c>
      <c r="M4" t="s">
        <v>192</v>
      </c>
      <c r="N4" t="s">
        <v>193</v>
      </c>
      <c r="O4" t="s">
        <v>194</v>
      </c>
      <c r="P4" t="s">
        <v>195</v>
      </c>
      <c r="Q4" t="s">
        <v>196</v>
      </c>
      <c r="R4" t="s">
        <v>197</v>
      </c>
      <c r="S4" t="s">
        <v>198</v>
      </c>
      <c r="T4" t="s">
        <v>199</v>
      </c>
      <c r="U4" t="s">
        <v>200</v>
      </c>
      <c r="V4" t="s">
        <v>201</v>
      </c>
      <c r="W4" t="s">
        <v>202</v>
      </c>
      <c r="X4" t="s">
        <v>203</v>
      </c>
      <c r="Y4" t="s">
        <v>204</v>
      </c>
      <c r="Z4" t="s">
        <v>205</v>
      </c>
      <c r="AA4" t="s">
        <v>206</v>
      </c>
      <c r="AB4" t="s">
        <v>207</v>
      </c>
      <c r="AC4" t="s">
        <v>208</v>
      </c>
      <c r="AD4" t="s">
        <v>209</v>
      </c>
      <c r="AE4" t="s">
        <v>210</v>
      </c>
      <c r="AF4" t="s">
        <v>211</v>
      </c>
      <c r="AG4" t="s">
        <v>212</v>
      </c>
      <c r="AH4" t="s">
        <v>213</v>
      </c>
      <c r="AI4" t="s">
        <v>214</v>
      </c>
      <c r="AJ4" t="s">
        <v>215</v>
      </c>
      <c r="AK4" t="s">
        <v>216</v>
      </c>
      <c r="AL4" t="s">
        <v>820</v>
      </c>
    </row>
    <row r="5" spans="1:38">
      <c r="A5" s="345"/>
      <c r="B5" s="55">
        <f t="shared" ref="B5:B67" si="1">B4+1</f>
        <v>3</v>
      </c>
      <c r="C5">
        <f t="shared" ref="C5:C46" si="2">C4+1</f>
        <v>103</v>
      </c>
      <c r="D5" t="s">
        <v>97</v>
      </c>
      <c r="E5" t="s">
        <v>217</v>
      </c>
      <c r="F5" t="s">
        <v>169</v>
      </c>
      <c r="G5" t="s">
        <v>169</v>
      </c>
      <c r="H5" t="s">
        <v>218</v>
      </c>
      <c r="I5" t="s">
        <v>219</v>
      </c>
      <c r="J5" t="str">
        <f t="shared" si="0"/>
        <v>前橋市立第三中学校</v>
      </c>
      <c r="K5">
        <v>300</v>
      </c>
      <c r="L5" t="s">
        <v>22</v>
      </c>
      <c r="M5" t="s">
        <v>220</v>
      </c>
      <c r="N5" t="s">
        <v>221</v>
      </c>
      <c r="O5" t="s">
        <v>222</v>
      </c>
      <c r="P5" t="s">
        <v>223</v>
      </c>
      <c r="Q5" t="s">
        <v>224</v>
      </c>
      <c r="R5" t="s">
        <v>225</v>
      </c>
      <c r="S5" t="s">
        <v>226</v>
      </c>
      <c r="T5" t="s">
        <v>227</v>
      </c>
      <c r="U5" t="s">
        <v>228</v>
      </c>
      <c r="V5" t="s">
        <v>229</v>
      </c>
      <c r="W5" t="s">
        <v>230</v>
      </c>
      <c r="X5" t="s">
        <v>231</v>
      </c>
      <c r="Y5" t="s">
        <v>232</v>
      </c>
      <c r="Z5" t="s">
        <v>233</v>
      </c>
    </row>
    <row r="6" spans="1:38">
      <c r="A6" s="345"/>
      <c r="B6" s="55">
        <f t="shared" si="1"/>
        <v>4</v>
      </c>
      <c r="C6">
        <f t="shared" si="2"/>
        <v>104</v>
      </c>
      <c r="D6" t="s">
        <v>97</v>
      </c>
      <c r="E6" t="s">
        <v>234</v>
      </c>
      <c r="F6" t="s">
        <v>170</v>
      </c>
      <c r="G6" t="s">
        <v>170</v>
      </c>
      <c r="H6" t="s">
        <v>235</v>
      </c>
      <c r="I6" t="s">
        <v>236</v>
      </c>
      <c r="J6" t="str">
        <f t="shared" si="0"/>
        <v>前橋市立第五中学校</v>
      </c>
      <c r="K6">
        <v>400</v>
      </c>
      <c r="L6" t="s">
        <v>126</v>
      </c>
      <c r="M6" t="s">
        <v>237</v>
      </c>
      <c r="N6" t="s">
        <v>238</v>
      </c>
      <c r="O6" t="s">
        <v>239</v>
      </c>
      <c r="P6" t="s">
        <v>240</v>
      </c>
      <c r="Q6" t="s">
        <v>241</v>
      </c>
      <c r="R6" t="s">
        <v>242</v>
      </c>
      <c r="S6" t="s">
        <v>243</v>
      </c>
      <c r="T6" t="s">
        <v>244</v>
      </c>
      <c r="U6" t="s">
        <v>245</v>
      </c>
      <c r="V6" t="s">
        <v>246</v>
      </c>
      <c r="W6" t="s">
        <v>247</v>
      </c>
      <c r="X6" t="s">
        <v>248</v>
      </c>
      <c r="Y6" t="s">
        <v>249</v>
      </c>
      <c r="Z6" t="s">
        <v>250</v>
      </c>
    </row>
    <row r="7" spans="1:38">
      <c r="A7" s="345"/>
      <c r="B7" s="55">
        <f t="shared" si="1"/>
        <v>5</v>
      </c>
      <c r="C7">
        <f t="shared" si="2"/>
        <v>105</v>
      </c>
      <c r="D7" t="s">
        <v>97</v>
      </c>
      <c r="E7" t="s">
        <v>251</v>
      </c>
      <c r="F7" t="s">
        <v>171</v>
      </c>
      <c r="G7" t="s">
        <v>171</v>
      </c>
      <c r="H7" t="s">
        <v>252</v>
      </c>
      <c r="I7" t="s">
        <v>253</v>
      </c>
      <c r="J7" t="str">
        <f t="shared" si="0"/>
        <v>前橋市立第六中学校</v>
      </c>
      <c r="K7">
        <v>500</v>
      </c>
      <c r="L7" t="s">
        <v>254</v>
      </c>
      <c r="M7" t="s">
        <v>255</v>
      </c>
      <c r="N7" t="s">
        <v>256</v>
      </c>
      <c r="O7" t="s">
        <v>257</v>
      </c>
      <c r="P7" t="s">
        <v>258</v>
      </c>
      <c r="Q7" t="s">
        <v>259</v>
      </c>
      <c r="R7" t="s">
        <v>260</v>
      </c>
      <c r="S7" t="s">
        <v>261</v>
      </c>
      <c r="T7" t="s">
        <v>262</v>
      </c>
      <c r="U7" t="s">
        <v>263</v>
      </c>
      <c r="V7" t="s">
        <v>264</v>
      </c>
      <c r="W7" t="s">
        <v>265</v>
      </c>
      <c r="X7" t="s">
        <v>266</v>
      </c>
      <c r="Y7" t="s">
        <v>267</v>
      </c>
      <c r="Z7" t="s">
        <v>268</v>
      </c>
      <c r="AA7" t="s">
        <v>269</v>
      </c>
      <c r="AB7" t="s">
        <v>270</v>
      </c>
      <c r="AC7" t="s">
        <v>271</v>
      </c>
    </row>
    <row r="8" spans="1:38">
      <c r="A8" s="345"/>
      <c r="B8" s="55">
        <f t="shared" si="1"/>
        <v>6</v>
      </c>
      <c r="C8">
        <f t="shared" si="2"/>
        <v>106</v>
      </c>
      <c r="D8" t="s">
        <v>97</v>
      </c>
      <c r="E8" t="s">
        <v>272</v>
      </c>
      <c r="F8" t="s">
        <v>172</v>
      </c>
      <c r="G8" t="s">
        <v>172</v>
      </c>
      <c r="H8" t="s">
        <v>273</v>
      </c>
      <c r="I8" t="s">
        <v>274</v>
      </c>
      <c r="J8" t="str">
        <f t="shared" si="0"/>
        <v>前橋市立第七中学校</v>
      </c>
      <c r="K8">
        <v>600</v>
      </c>
      <c r="L8" t="s">
        <v>130</v>
      </c>
      <c r="M8" t="s">
        <v>275</v>
      </c>
      <c r="N8" t="s">
        <v>276</v>
      </c>
      <c r="O8" t="s">
        <v>277</v>
      </c>
      <c r="P8" t="s">
        <v>278</v>
      </c>
      <c r="Q8" t="s">
        <v>279</v>
      </c>
      <c r="R8" t="s">
        <v>280</v>
      </c>
      <c r="S8" t="s">
        <v>281</v>
      </c>
      <c r="T8" t="s">
        <v>282</v>
      </c>
    </row>
    <row r="9" spans="1:38">
      <c r="A9" s="345"/>
      <c r="B9" s="55">
        <f t="shared" si="1"/>
        <v>7</v>
      </c>
      <c r="C9">
        <f t="shared" si="2"/>
        <v>107</v>
      </c>
      <c r="D9" t="s">
        <v>97</v>
      </c>
      <c r="E9" t="s">
        <v>283</v>
      </c>
      <c r="F9" t="s">
        <v>173</v>
      </c>
      <c r="G9" t="s">
        <v>173</v>
      </c>
      <c r="H9" t="s">
        <v>284</v>
      </c>
      <c r="I9" t="s">
        <v>285</v>
      </c>
      <c r="J9" t="str">
        <f t="shared" si="0"/>
        <v>前橋市立桂萱中学校</v>
      </c>
      <c r="K9">
        <v>700</v>
      </c>
      <c r="L9" t="s">
        <v>131</v>
      </c>
      <c r="M9" t="s">
        <v>286</v>
      </c>
      <c r="N9" t="s">
        <v>287</v>
      </c>
      <c r="O9" t="s">
        <v>288</v>
      </c>
      <c r="P9" t="s">
        <v>289</v>
      </c>
      <c r="Q9" t="s">
        <v>290</v>
      </c>
    </row>
    <row r="10" spans="1:38">
      <c r="A10" s="345"/>
      <c r="B10" s="55">
        <f t="shared" si="1"/>
        <v>8</v>
      </c>
      <c r="C10">
        <f t="shared" si="2"/>
        <v>108</v>
      </c>
      <c r="D10" t="s">
        <v>97</v>
      </c>
      <c r="E10" t="s">
        <v>291</v>
      </c>
      <c r="F10" t="s">
        <v>174</v>
      </c>
      <c r="G10" t="s">
        <v>174</v>
      </c>
      <c r="H10" t="s">
        <v>292</v>
      </c>
      <c r="I10" t="s">
        <v>293</v>
      </c>
      <c r="J10" t="str">
        <f t="shared" si="0"/>
        <v>前橋市立芳賀中学校</v>
      </c>
      <c r="K10">
        <v>800</v>
      </c>
      <c r="L10" t="s">
        <v>132</v>
      </c>
      <c r="M10" t="s">
        <v>294</v>
      </c>
      <c r="N10" t="s">
        <v>295</v>
      </c>
      <c r="O10" t="s">
        <v>296</v>
      </c>
      <c r="P10" t="s">
        <v>297</v>
      </c>
      <c r="Q10" t="s">
        <v>298</v>
      </c>
      <c r="R10" t="s">
        <v>299</v>
      </c>
      <c r="S10" t="s">
        <v>300</v>
      </c>
      <c r="T10" t="s">
        <v>301</v>
      </c>
      <c r="U10" t="s">
        <v>302</v>
      </c>
      <c r="V10" t="s">
        <v>303</v>
      </c>
      <c r="W10" t="s">
        <v>304</v>
      </c>
    </row>
    <row r="11" spans="1:38">
      <c r="A11" s="345"/>
      <c r="B11" s="55">
        <f t="shared" si="1"/>
        <v>9</v>
      </c>
      <c r="C11">
        <f t="shared" si="2"/>
        <v>109</v>
      </c>
      <c r="D11" t="s">
        <v>97</v>
      </c>
      <c r="E11" t="s">
        <v>305</v>
      </c>
      <c r="F11" t="s">
        <v>175</v>
      </c>
      <c r="G11" t="s">
        <v>175</v>
      </c>
      <c r="H11" t="s">
        <v>306</v>
      </c>
      <c r="I11" t="s">
        <v>307</v>
      </c>
      <c r="J11" t="str">
        <f t="shared" si="0"/>
        <v>前橋市立元総社中学校</v>
      </c>
      <c r="K11">
        <v>900</v>
      </c>
      <c r="L11" t="s">
        <v>133</v>
      </c>
      <c r="M11" t="s">
        <v>308</v>
      </c>
      <c r="N11" t="s">
        <v>309</v>
      </c>
      <c r="O11" t="s">
        <v>310</v>
      </c>
      <c r="P11" t="s">
        <v>311</v>
      </c>
      <c r="Q11" t="s">
        <v>312</v>
      </c>
      <c r="R11" t="s">
        <v>313</v>
      </c>
    </row>
    <row r="12" spans="1:38">
      <c r="A12" s="345"/>
      <c r="B12" s="55">
        <f t="shared" si="1"/>
        <v>10</v>
      </c>
      <c r="C12">
        <f t="shared" si="2"/>
        <v>110</v>
      </c>
      <c r="D12" t="s">
        <v>97</v>
      </c>
      <c r="E12" t="s">
        <v>314</v>
      </c>
      <c r="F12" t="s">
        <v>176</v>
      </c>
      <c r="G12" t="s">
        <v>176</v>
      </c>
      <c r="H12" t="s">
        <v>315</v>
      </c>
      <c r="I12" t="s">
        <v>316</v>
      </c>
      <c r="J12" t="str">
        <f t="shared" si="0"/>
        <v>前橋市立東中学校</v>
      </c>
      <c r="K12">
        <v>1000</v>
      </c>
      <c r="L12" t="s">
        <v>134</v>
      </c>
      <c r="M12" t="s">
        <v>317</v>
      </c>
      <c r="N12" t="s">
        <v>318</v>
      </c>
      <c r="O12" t="s">
        <v>319</v>
      </c>
      <c r="P12" t="s">
        <v>320</v>
      </c>
      <c r="Q12" t="s">
        <v>321</v>
      </c>
      <c r="R12" t="s">
        <v>322</v>
      </c>
      <c r="S12" t="s">
        <v>323</v>
      </c>
      <c r="T12" t="s">
        <v>324</v>
      </c>
    </row>
    <row r="13" spans="1:38">
      <c r="A13" s="345"/>
      <c r="B13" s="55">
        <f t="shared" si="1"/>
        <v>11</v>
      </c>
      <c r="C13">
        <f t="shared" si="2"/>
        <v>111</v>
      </c>
      <c r="D13" t="s">
        <v>97</v>
      </c>
      <c r="E13" t="s">
        <v>325</v>
      </c>
      <c r="F13" t="s">
        <v>177</v>
      </c>
      <c r="G13" t="s">
        <v>177</v>
      </c>
      <c r="H13" t="s">
        <v>326</v>
      </c>
      <c r="I13" t="s">
        <v>327</v>
      </c>
      <c r="J13" t="str">
        <f t="shared" si="0"/>
        <v>前橋市立南橘中学校</v>
      </c>
      <c r="K13">
        <v>1100</v>
      </c>
      <c r="L13" t="s">
        <v>135</v>
      </c>
      <c r="M13" t="s">
        <v>328</v>
      </c>
      <c r="N13" t="s">
        <v>329</v>
      </c>
      <c r="O13" t="s">
        <v>330</v>
      </c>
      <c r="P13" t="s">
        <v>826</v>
      </c>
    </row>
    <row r="14" spans="1:38">
      <c r="A14" s="345"/>
      <c r="B14" s="55">
        <f t="shared" si="1"/>
        <v>12</v>
      </c>
      <c r="C14">
        <f t="shared" si="2"/>
        <v>112</v>
      </c>
      <c r="D14" t="s">
        <v>97</v>
      </c>
      <c r="E14" t="s">
        <v>331</v>
      </c>
      <c r="F14" t="s">
        <v>178</v>
      </c>
      <c r="G14" t="s">
        <v>178</v>
      </c>
      <c r="H14" t="s">
        <v>332</v>
      </c>
      <c r="I14" t="s">
        <v>333</v>
      </c>
      <c r="J14" t="str">
        <f t="shared" si="0"/>
        <v>前橋市立木瀬中学校</v>
      </c>
      <c r="K14">
        <v>1200</v>
      </c>
      <c r="L14" t="s">
        <v>136</v>
      </c>
      <c r="M14" t="s">
        <v>334</v>
      </c>
      <c r="N14" t="s">
        <v>335</v>
      </c>
      <c r="O14" t="s">
        <v>336</v>
      </c>
      <c r="P14" t="s">
        <v>827</v>
      </c>
      <c r="Q14" t="s">
        <v>337</v>
      </c>
      <c r="R14" t="s">
        <v>338</v>
      </c>
      <c r="S14" t="s">
        <v>339</v>
      </c>
    </row>
    <row r="15" spans="1:38">
      <c r="A15" s="345"/>
      <c r="B15" s="55">
        <f t="shared" si="1"/>
        <v>13</v>
      </c>
      <c r="C15">
        <f t="shared" si="2"/>
        <v>113</v>
      </c>
      <c r="D15" t="s">
        <v>97</v>
      </c>
      <c r="E15" t="s">
        <v>340</v>
      </c>
      <c r="F15" t="s">
        <v>179</v>
      </c>
      <c r="G15" t="s">
        <v>179</v>
      </c>
      <c r="H15" t="s">
        <v>341</v>
      </c>
      <c r="I15" t="s">
        <v>342</v>
      </c>
      <c r="J15" t="str">
        <f t="shared" si="0"/>
        <v>前橋市立荒砥中学校</v>
      </c>
      <c r="K15">
        <v>1300</v>
      </c>
      <c r="L15" t="s">
        <v>138</v>
      </c>
      <c r="M15" t="s">
        <v>343</v>
      </c>
      <c r="N15" t="s">
        <v>344</v>
      </c>
      <c r="O15" t="s">
        <v>823</v>
      </c>
      <c r="P15" t="s">
        <v>830</v>
      </c>
    </row>
    <row r="16" spans="1:38">
      <c r="A16" s="345"/>
      <c r="B16" s="55">
        <f t="shared" si="1"/>
        <v>14</v>
      </c>
      <c r="C16">
        <f t="shared" si="2"/>
        <v>114</v>
      </c>
      <c r="D16" t="s">
        <v>97</v>
      </c>
      <c r="E16" t="s">
        <v>346</v>
      </c>
      <c r="F16" t="s">
        <v>30</v>
      </c>
      <c r="G16" t="s">
        <v>30</v>
      </c>
      <c r="H16" t="s">
        <v>347</v>
      </c>
      <c r="I16" t="s">
        <v>348</v>
      </c>
      <c r="J16" t="str">
        <f t="shared" si="0"/>
        <v>前橋市立明桜中学校</v>
      </c>
      <c r="K16">
        <v>1400</v>
      </c>
      <c r="L16" t="s">
        <v>139</v>
      </c>
      <c r="M16" t="s">
        <v>349</v>
      </c>
      <c r="N16" t="s">
        <v>350</v>
      </c>
      <c r="O16" t="s">
        <v>351</v>
      </c>
      <c r="P16" t="s">
        <v>352</v>
      </c>
      <c r="Q16" t="s">
        <v>353</v>
      </c>
      <c r="R16" t="s">
        <v>354</v>
      </c>
      <c r="S16" t="s">
        <v>355</v>
      </c>
      <c r="T16" t="s">
        <v>356</v>
      </c>
    </row>
    <row r="17" spans="1:15">
      <c r="A17" s="345"/>
      <c r="B17" s="55">
        <f>B16+1</f>
        <v>15</v>
      </c>
      <c r="C17">
        <f>C16+1</f>
        <v>115</v>
      </c>
      <c r="D17" t="s">
        <v>97</v>
      </c>
      <c r="E17" t="s">
        <v>357</v>
      </c>
      <c r="F17" t="s">
        <v>180</v>
      </c>
      <c r="G17" t="s">
        <v>180</v>
      </c>
      <c r="H17" t="s">
        <v>358</v>
      </c>
      <c r="I17" t="s">
        <v>359</v>
      </c>
      <c r="J17" t="str">
        <f t="shared" ref="J17:J81" si="3">E17</f>
        <v>前橋市立鎌倉中学校</v>
      </c>
      <c r="K17">
        <v>1500</v>
      </c>
      <c r="L17" t="s">
        <v>837</v>
      </c>
      <c r="M17" t="s">
        <v>838</v>
      </c>
      <c r="N17" t="s">
        <v>839</v>
      </c>
      <c r="O17" t="s">
        <v>840</v>
      </c>
    </row>
    <row r="18" spans="1:15">
      <c r="A18" s="345"/>
      <c r="B18" s="55">
        <f t="shared" si="1"/>
        <v>16</v>
      </c>
      <c r="C18">
        <f t="shared" si="2"/>
        <v>116</v>
      </c>
      <c r="D18" t="s">
        <v>97</v>
      </c>
      <c r="E18" t="s">
        <v>360</v>
      </c>
      <c r="F18" t="s">
        <v>181</v>
      </c>
      <c r="G18" t="s">
        <v>181</v>
      </c>
      <c r="H18" t="s">
        <v>361</v>
      </c>
      <c r="I18" t="s">
        <v>361</v>
      </c>
      <c r="J18" t="str">
        <f t="shared" si="3"/>
        <v>前橋市立箱田中学校</v>
      </c>
    </row>
    <row r="19" spans="1:15">
      <c r="A19" s="345"/>
      <c r="B19" s="55">
        <f t="shared" si="1"/>
        <v>17</v>
      </c>
      <c r="C19">
        <f t="shared" si="2"/>
        <v>117</v>
      </c>
      <c r="D19" t="s">
        <v>97</v>
      </c>
      <c r="E19" t="s">
        <v>362</v>
      </c>
      <c r="F19" t="s">
        <v>182</v>
      </c>
      <c r="G19" t="s">
        <v>363</v>
      </c>
      <c r="H19" t="s">
        <v>364</v>
      </c>
      <c r="I19" t="s">
        <v>365</v>
      </c>
      <c r="J19" t="str">
        <f t="shared" si="3"/>
        <v>群馬大学教育学部附属中学校</v>
      </c>
    </row>
    <row r="20" spans="1:15">
      <c r="A20" s="345"/>
      <c r="B20" s="55">
        <f t="shared" si="1"/>
        <v>18</v>
      </c>
      <c r="C20">
        <f t="shared" si="2"/>
        <v>118</v>
      </c>
      <c r="D20" t="s">
        <v>97</v>
      </c>
      <c r="E20" t="s">
        <v>366</v>
      </c>
      <c r="F20" t="s">
        <v>183</v>
      </c>
      <c r="G20" t="s">
        <v>183</v>
      </c>
      <c r="H20" t="s">
        <v>367</v>
      </c>
      <c r="I20" t="s">
        <v>368</v>
      </c>
      <c r="J20" t="str">
        <f t="shared" si="3"/>
        <v>共愛中学校</v>
      </c>
    </row>
    <row r="21" spans="1:15">
      <c r="A21" s="345"/>
      <c r="B21" s="55">
        <f t="shared" si="1"/>
        <v>19</v>
      </c>
      <c r="C21">
        <f t="shared" si="2"/>
        <v>119</v>
      </c>
      <c r="D21" t="s">
        <v>97</v>
      </c>
      <c r="E21" t="s">
        <v>369</v>
      </c>
      <c r="F21" t="s">
        <v>184</v>
      </c>
      <c r="G21" t="s">
        <v>184</v>
      </c>
      <c r="H21" t="s">
        <v>370</v>
      </c>
      <c r="I21" t="s">
        <v>371</v>
      </c>
      <c r="J21" t="str">
        <f t="shared" si="3"/>
        <v>前橋市立大胡中学校</v>
      </c>
    </row>
    <row r="22" spans="1:15">
      <c r="A22" s="345"/>
      <c r="B22" s="55">
        <f t="shared" si="1"/>
        <v>20</v>
      </c>
      <c r="C22">
        <f t="shared" si="2"/>
        <v>120</v>
      </c>
      <c r="D22" t="s">
        <v>97</v>
      </c>
      <c r="E22" t="s">
        <v>372</v>
      </c>
      <c r="F22" t="s">
        <v>185</v>
      </c>
      <c r="G22" t="s">
        <v>185</v>
      </c>
      <c r="H22" t="s">
        <v>373</v>
      </c>
      <c r="I22" t="s">
        <v>374</v>
      </c>
      <c r="J22" t="str">
        <f t="shared" si="3"/>
        <v>前橋市立宮城中学校</v>
      </c>
    </row>
    <row r="23" spans="1:15">
      <c r="A23" s="345"/>
      <c r="B23" s="55">
        <f t="shared" si="1"/>
        <v>21</v>
      </c>
      <c r="C23">
        <f t="shared" si="2"/>
        <v>121</v>
      </c>
      <c r="D23" t="s">
        <v>97</v>
      </c>
      <c r="E23" t="s">
        <v>375</v>
      </c>
      <c r="F23" t="s">
        <v>186</v>
      </c>
      <c r="G23" t="s">
        <v>186</v>
      </c>
      <c r="H23" t="s">
        <v>376</v>
      </c>
      <c r="I23" t="s">
        <v>377</v>
      </c>
      <c r="J23" t="str">
        <f t="shared" si="3"/>
        <v>前橋市立粕川中学校</v>
      </c>
    </row>
    <row r="24" spans="1:15">
      <c r="A24" s="345"/>
      <c r="B24" s="55">
        <f t="shared" si="1"/>
        <v>22</v>
      </c>
      <c r="C24">
        <f t="shared" si="2"/>
        <v>122</v>
      </c>
      <c r="D24" t="s">
        <v>97</v>
      </c>
      <c r="E24" t="s">
        <v>378</v>
      </c>
      <c r="F24" t="s">
        <v>187</v>
      </c>
      <c r="G24" t="s">
        <v>187</v>
      </c>
      <c r="H24" t="s">
        <v>379</v>
      </c>
      <c r="I24" t="s">
        <v>380</v>
      </c>
      <c r="J24" t="str">
        <f t="shared" si="3"/>
        <v>前橋市立富士見中学校</v>
      </c>
    </row>
    <row r="25" spans="1:15">
      <c r="A25" s="345"/>
      <c r="B25" s="55">
        <f t="shared" si="1"/>
        <v>23</v>
      </c>
      <c r="C25">
        <v>201</v>
      </c>
      <c r="D25" t="s">
        <v>100</v>
      </c>
      <c r="E25" t="s">
        <v>381</v>
      </c>
      <c r="F25" t="s">
        <v>192</v>
      </c>
      <c r="G25" t="s">
        <v>192</v>
      </c>
      <c r="H25" t="s">
        <v>382</v>
      </c>
      <c r="I25" t="s">
        <v>383</v>
      </c>
      <c r="J25" t="str">
        <f t="shared" si="3"/>
        <v>高崎市立第一中学校</v>
      </c>
    </row>
    <row r="26" spans="1:15">
      <c r="A26" s="345"/>
      <c r="B26" s="55">
        <f t="shared" si="1"/>
        <v>24</v>
      </c>
      <c r="C26">
        <f t="shared" si="2"/>
        <v>202</v>
      </c>
      <c r="D26" t="s">
        <v>100</v>
      </c>
      <c r="E26" t="s">
        <v>384</v>
      </c>
      <c r="F26" t="s">
        <v>193</v>
      </c>
      <c r="G26" t="s">
        <v>193</v>
      </c>
      <c r="H26" t="s">
        <v>385</v>
      </c>
      <c r="I26" t="s">
        <v>386</v>
      </c>
      <c r="J26" t="str">
        <f t="shared" si="3"/>
        <v>高崎市立高松中学校</v>
      </c>
    </row>
    <row r="27" spans="1:15">
      <c r="A27" s="345"/>
      <c r="B27" s="55">
        <f t="shared" si="1"/>
        <v>25</v>
      </c>
      <c r="C27">
        <f t="shared" si="2"/>
        <v>203</v>
      </c>
      <c r="D27" t="s">
        <v>100</v>
      </c>
      <c r="E27" t="s">
        <v>387</v>
      </c>
      <c r="F27" t="s">
        <v>194</v>
      </c>
      <c r="G27" t="s">
        <v>194</v>
      </c>
      <c r="H27" t="s">
        <v>388</v>
      </c>
      <c r="I27" t="s">
        <v>389</v>
      </c>
      <c r="J27" t="str">
        <f t="shared" si="3"/>
        <v>高崎市立並榎中学校</v>
      </c>
    </row>
    <row r="28" spans="1:15">
      <c r="A28" s="345"/>
      <c r="B28" s="55">
        <f t="shared" si="1"/>
        <v>26</v>
      </c>
      <c r="C28">
        <f t="shared" si="2"/>
        <v>204</v>
      </c>
      <c r="D28" t="s">
        <v>100</v>
      </c>
      <c r="E28" t="s">
        <v>390</v>
      </c>
      <c r="F28" t="s">
        <v>195</v>
      </c>
      <c r="G28" t="s">
        <v>195</v>
      </c>
      <c r="H28" t="s">
        <v>391</v>
      </c>
      <c r="I28" t="s">
        <v>392</v>
      </c>
      <c r="J28" t="str">
        <f t="shared" si="3"/>
        <v>高崎市立豊岡中学校</v>
      </c>
    </row>
    <row r="29" spans="1:15">
      <c r="A29" s="345"/>
      <c r="B29" s="55">
        <f t="shared" si="1"/>
        <v>27</v>
      </c>
      <c r="C29">
        <f t="shared" si="2"/>
        <v>205</v>
      </c>
      <c r="D29" t="s">
        <v>100</v>
      </c>
      <c r="E29" t="s">
        <v>393</v>
      </c>
      <c r="F29" t="s">
        <v>196</v>
      </c>
      <c r="G29" t="s">
        <v>196</v>
      </c>
      <c r="H29" t="s">
        <v>394</v>
      </c>
      <c r="I29" t="s">
        <v>395</v>
      </c>
      <c r="J29" t="str">
        <f t="shared" si="3"/>
        <v>高崎市立中尾中学校</v>
      </c>
    </row>
    <row r="30" spans="1:15">
      <c r="A30" s="345"/>
      <c r="B30" s="55">
        <f t="shared" si="1"/>
        <v>28</v>
      </c>
      <c r="C30">
        <f t="shared" si="2"/>
        <v>206</v>
      </c>
      <c r="D30" t="s">
        <v>100</v>
      </c>
      <c r="E30" t="s">
        <v>396</v>
      </c>
      <c r="F30" t="s">
        <v>197</v>
      </c>
      <c r="G30" t="s">
        <v>197</v>
      </c>
      <c r="H30" t="s">
        <v>397</v>
      </c>
      <c r="I30" t="s">
        <v>398</v>
      </c>
      <c r="J30" t="str">
        <f t="shared" si="3"/>
        <v>高崎市立長野郷中学校</v>
      </c>
    </row>
    <row r="31" spans="1:15">
      <c r="A31" s="345"/>
      <c r="B31" s="55">
        <f t="shared" si="1"/>
        <v>29</v>
      </c>
      <c r="C31">
        <f t="shared" si="2"/>
        <v>207</v>
      </c>
      <c r="D31" t="s">
        <v>100</v>
      </c>
      <c r="E31" t="s">
        <v>399</v>
      </c>
      <c r="F31" t="s">
        <v>198</v>
      </c>
      <c r="G31" t="s">
        <v>198</v>
      </c>
      <c r="H31" t="s">
        <v>400</v>
      </c>
      <c r="I31" t="s">
        <v>401</v>
      </c>
      <c r="J31" t="str">
        <f t="shared" si="3"/>
        <v>高崎市立大類中学校</v>
      </c>
    </row>
    <row r="32" spans="1:15">
      <c r="A32" s="345"/>
      <c r="B32" s="55">
        <f t="shared" si="1"/>
        <v>30</v>
      </c>
      <c r="C32">
        <f t="shared" si="2"/>
        <v>208</v>
      </c>
      <c r="D32" t="s">
        <v>100</v>
      </c>
      <c r="E32" t="s">
        <v>402</v>
      </c>
      <c r="F32" t="s">
        <v>199</v>
      </c>
      <c r="G32" t="s">
        <v>199</v>
      </c>
      <c r="H32" t="s">
        <v>403</v>
      </c>
      <c r="I32" t="s">
        <v>404</v>
      </c>
      <c r="J32" t="str">
        <f t="shared" si="3"/>
        <v>高崎市立塚沢中学校</v>
      </c>
    </row>
    <row r="33" spans="1:10">
      <c r="A33" s="345"/>
      <c r="B33" s="55">
        <f t="shared" si="1"/>
        <v>31</v>
      </c>
      <c r="C33">
        <f t="shared" si="2"/>
        <v>209</v>
      </c>
      <c r="D33" t="s">
        <v>100</v>
      </c>
      <c r="E33" t="s">
        <v>405</v>
      </c>
      <c r="F33" t="s">
        <v>200</v>
      </c>
      <c r="G33" t="s">
        <v>200</v>
      </c>
      <c r="H33" t="s">
        <v>406</v>
      </c>
      <c r="I33" t="s">
        <v>407</v>
      </c>
      <c r="J33" t="str">
        <f t="shared" si="3"/>
        <v>高崎市立片岡中学校</v>
      </c>
    </row>
    <row r="34" spans="1:10">
      <c r="A34" s="345"/>
      <c r="B34" s="55">
        <f t="shared" si="1"/>
        <v>32</v>
      </c>
      <c r="C34">
        <f t="shared" si="2"/>
        <v>210</v>
      </c>
      <c r="D34" t="s">
        <v>100</v>
      </c>
      <c r="E34" t="s">
        <v>408</v>
      </c>
      <c r="F34" t="s">
        <v>201</v>
      </c>
      <c r="G34" t="s">
        <v>201</v>
      </c>
      <c r="H34" t="s">
        <v>409</v>
      </c>
      <c r="I34" t="s">
        <v>410</v>
      </c>
      <c r="J34" t="str">
        <f t="shared" si="3"/>
        <v>高崎市立佐野中学校</v>
      </c>
    </row>
    <row r="35" spans="1:10">
      <c r="A35" s="345"/>
      <c r="B35" s="55">
        <f t="shared" si="1"/>
        <v>33</v>
      </c>
      <c r="C35">
        <f t="shared" si="2"/>
        <v>211</v>
      </c>
      <c r="D35" t="s">
        <v>100</v>
      </c>
      <c r="E35" t="s">
        <v>411</v>
      </c>
      <c r="F35" t="s">
        <v>202</v>
      </c>
      <c r="G35" t="s">
        <v>202</v>
      </c>
      <c r="H35" t="s">
        <v>412</v>
      </c>
      <c r="I35" t="s">
        <v>413</v>
      </c>
      <c r="J35" t="str">
        <f t="shared" si="3"/>
        <v>高崎市立南八幡中学校</v>
      </c>
    </row>
    <row r="36" spans="1:10">
      <c r="A36" s="345"/>
      <c r="B36" s="55">
        <f t="shared" si="1"/>
        <v>34</v>
      </c>
      <c r="C36">
        <f t="shared" si="2"/>
        <v>212</v>
      </c>
      <c r="D36" t="s">
        <v>100</v>
      </c>
      <c r="E36" t="s">
        <v>414</v>
      </c>
      <c r="F36" t="s">
        <v>203</v>
      </c>
      <c r="G36" t="s">
        <v>203</v>
      </c>
      <c r="H36" t="s">
        <v>415</v>
      </c>
      <c r="I36" t="s">
        <v>416</v>
      </c>
      <c r="J36" t="str">
        <f t="shared" si="3"/>
        <v>高崎市立倉賀野中学校</v>
      </c>
    </row>
    <row r="37" spans="1:10">
      <c r="A37" s="345"/>
      <c r="B37" s="55">
        <f t="shared" si="1"/>
        <v>35</v>
      </c>
      <c r="C37">
        <f t="shared" si="2"/>
        <v>213</v>
      </c>
      <c r="D37" t="s">
        <v>100</v>
      </c>
      <c r="E37" t="s">
        <v>417</v>
      </c>
      <c r="F37" t="s">
        <v>204</v>
      </c>
      <c r="G37" t="s">
        <v>204</v>
      </c>
      <c r="H37" t="s">
        <v>418</v>
      </c>
      <c r="I37" t="s">
        <v>419</v>
      </c>
      <c r="J37" t="str">
        <f t="shared" si="3"/>
        <v>高崎市立高南中学校</v>
      </c>
    </row>
    <row r="38" spans="1:10">
      <c r="A38" s="345"/>
      <c r="B38" s="55">
        <f t="shared" si="1"/>
        <v>36</v>
      </c>
      <c r="C38">
        <f t="shared" si="2"/>
        <v>214</v>
      </c>
      <c r="D38" t="s">
        <v>100</v>
      </c>
      <c r="E38" t="s">
        <v>420</v>
      </c>
      <c r="F38" t="s">
        <v>205</v>
      </c>
      <c r="G38" t="s">
        <v>205</v>
      </c>
      <c r="H38" t="s">
        <v>421</v>
      </c>
      <c r="I38" t="s">
        <v>422</v>
      </c>
      <c r="J38" t="str">
        <f t="shared" si="3"/>
        <v>高崎市立寺尾中学校</v>
      </c>
    </row>
    <row r="39" spans="1:10">
      <c r="A39" s="345"/>
      <c r="B39" s="55">
        <f t="shared" si="1"/>
        <v>37</v>
      </c>
      <c r="C39">
        <f t="shared" si="2"/>
        <v>215</v>
      </c>
      <c r="D39" t="s">
        <v>100</v>
      </c>
      <c r="E39" t="s">
        <v>423</v>
      </c>
      <c r="F39" t="s">
        <v>206</v>
      </c>
      <c r="G39" t="s">
        <v>206</v>
      </c>
      <c r="H39" t="s">
        <v>424</v>
      </c>
      <c r="I39" t="s">
        <v>425</v>
      </c>
      <c r="J39" t="str">
        <f t="shared" si="3"/>
        <v>高崎市立八幡中学校</v>
      </c>
    </row>
    <row r="40" spans="1:10">
      <c r="A40" s="345"/>
      <c r="B40" s="55">
        <f t="shared" si="1"/>
        <v>38</v>
      </c>
      <c r="C40">
        <f t="shared" si="2"/>
        <v>216</v>
      </c>
      <c r="D40" t="s">
        <v>100</v>
      </c>
      <c r="E40" t="s">
        <v>426</v>
      </c>
      <c r="F40" t="s">
        <v>207</v>
      </c>
      <c r="G40" t="s">
        <v>207</v>
      </c>
      <c r="H40" t="s">
        <v>427</v>
      </c>
      <c r="I40" t="s">
        <v>428</v>
      </c>
      <c r="J40" t="str">
        <f t="shared" si="3"/>
        <v>高崎市立矢中中学校</v>
      </c>
    </row>
    <row r="41" spans="1:10">
      <c r="A41" s="345"/>
      <c r="B41" s="55">
        <f t="shared" si="1"/>
        <v>39</v>
      </c>
      <c r="C41">
        <f t="shared" si="2"/>
        <v>217</v>
      </c>
      <c r="D41" t="s">
        <v>100</v>
      </c>
      <c r="E41" t="s">
        <v>429</v>
      </c>
      <c r="F41" t="s">
        <v>208</v>
      </c>
      <c r="G41" t="s">
        <v>208</v>
      </c>
      <c r="H41" t="s">
        <v>430</v>
      </c>
      <c r="I41" t="s">
        <v>431</v>
      </c>
      <c r="J41" t="str">
        <f t="shared" si="3"/>
        <v>高崎市立倉渕中学校</v>
      </c>
    </row>
    <row r="42" spans="1:10">
      <c r="A42" s="345"/>
      <c r="B42" s="55">
        <f t="shared" si="1"/>
        <v>40</v>
      </c>
      <c r="C42">
        <f t="shared" si="2"/>
        <v>218</v>
      </c>
      <c r="D42" t="s">
        <v>100</v>
      </c>
      <c r="E42" t="s">
        <v>432</v>
      </c>
      <c r="F42" t="s">
        <v>209</v>
      </c>
      <c r="G42" t="s">
        <v>209</v>
      </c>
      <c r="H42" t="s">
        <v>433</v>
      </c>
      <c r="I42" t="s">
        <v>434</v>
      </c>
      <c r="J42" t="str">
        <f t="shared" si="3"/>
        <v>高崎市立箕郷中学校</v>
      </c>
    </row>
    <row r="43" spans="1:10">
      <c r="A43" s="345"/>
      <c r="B43" s="55">
        <f t="shared" si="1"/>
        <v>41</v>
      </c>
      <c r="C43">
        <f t="shared" si="2"/>
        <v>219</v>
      </c>
      <c r="D43" t="s">
        <v>100</v>
      </c>
      <c r="E43" t="s">
        <v>435</v>
      </c>
      <c r="F43" t="s">
        <v>210</v>
      </c>
      <c r="G43" t="s">
        <v>210</v>
      </c>
      <c r="H43" t="s">
        <v>436</v>
      </c>
      <c r="I43" t="s">
        <v>437</v>
      </c>
      <c r="J43" t="str">
        <f t="shared" si="3"/>
        <v>高崎市立群馬中央中学校</v>
      </c>
    </row>
    <row r="44" spans="1:10">
      <c r="A44" s="345"/>
      <c r="B44" s="55">
        <f t="shared" si="1"/>
        <v>42</v>
      </c>
      <c r="C44">
        <f t="shared" si="2"/>
        <v>220</v>
      </c>
      <c r="D44" t="s">
        <v>100</v>
      </c>
      <c r="E44" t="s">
        <v>438</v>
      </c>
      <c r="F44" t="s">
        <v>211</v>
      </c>
      <c r="G44" t="s">
        <v>211</v>
      </c>
      <c r="H44" t="s">
        <v>439</v>
      </c>
      <c r="I44" t="s">
        <v>440</v>
      </c>
      <c r="J44" t="str">
        <f t="shared" si="3"/>
        <v>高崎市立群馬南中学校</v>
      </c>
    </row>
    <row r="45" spans="1:10">
      <c r="A45" s="345"/>
      <c r="B45" s="55">
        <f t="shared" si="1"/>
        <v>43</v>
      </c>
      <c r="C45">
        <f t="shared" si="2"/>
        <v>221</v>
      </c>
      <c r="D45" t="s">
        <v>100</v>
      </c>
      <c r="E45" t="s">
        <v>441</v>
      </c>
      <c r="F45" t="s">
        <v>212</v>
      </c>
      <c r="G45" t="s">
        <v>212</v>
      </c>
      <c r="H45" t="s">
        <v>442</v>
      </c>
      <c r="I45" t="s">
        <v>443</v>
      </c>
      <c r="J45" t="str">
        <f t="shared" si="3"/>
        <v>高崎市立新町中学校</v>
      </c>
    </row>
    <row r="46" spans="1:10">
      <c r="A46" s="345"/>
      <c r="B46" s="55">
        <f t="shared" si="1"/>
        <v>44</v>
      </c>
      <c r="C46">
        <f t="shared" si="2"/>
        <v>222</v>
      </c>
      <c r="D46" t="s">
        <v>100</v>
      </c>
      <c r="E46" t="s">
        <v>444</v>
      </c>
      <c r="F46" t="s">
        <v>213</v>
      </c>
      <c r="G46" t="s">
        <v>213</v>
      </c>
      <c r="H46" t="s">
        <v>445</v>
      </c>
      <c r="I46" t="s">
        <v>446</v>
      </c>
      <c r="J46" t="str">
        <f t="shared" si="3"/>
        <v>高崎市立榛名中学校</v>
      </c>
    </row>
    <row r="47" spans="1:10">
      <c r="A47" s="345"/>
      <c r="B47" s="55">
        <f t="shared" si="1"/>
        <v>45</v>
      </c>
      <c r="C47">
        <f>C46+1</f>
        <v>223</v>
      </c>
      <c r="D47" t="s">
        <v>100</v>
      </c>
      <c r="E47" t="s">
        <v>447</v>
      </c>
      <c r="F47" t="s">
        <v>448</v>
      </c>
      <c r="G47" t="s">
        <v>448</v>
      </c>
      <c r="H47" t="s">
        <v>449</v>
      </c>
      <c r="I47" t="s">
        <v>450</v>
      </c>
      <c r="J47" t="str">
        <f t="shared" si="3"/>
        <v>高崎市立吉井中央中学校</v>
      </c>
    </row>
    <row r="48" spans="1:10">
      <c r="A48" s="345"/>
      <c r="B48" s="55">
        <f t="shared" si="1"/>
        <v>46</v>
      </c>
      <c r="C48">
        <f>C47+1</f>
        <v>224</v>
      </c>
      <c r="D48" t="s">
        <v>100</v>
      </c>
      <c r="E48" t="s">
        <v>451</v>
      </c>
      <c r="F48" t="s">
        <v>452</v>
      </c>
      <c r="G48" t="s">
        <v>452</v>
      </c>
      <c r="H48" t="s">
        <v>453</v>
      </c>
      <c r="I48" t="s">
        <v>454</v>
      </c>
      <c r="J48" t="str">
        <f t="shared" si="3"/>
        <v>高崎市立入野中学校</v>
      </c>
    </row>
    <row r="49" spans="1:10">
      <c r="A49" s="345"/>
      <c r="B49" s="55">
        <f t="shared" si="1"/>
        <v>47</v>
      </c>
      <c r="C49">
        <f>C48+1</f>
        <v>225</v>
      </c>
      <c r="D49" t="s">
        <v>100</v>
      </c>
      <c r="E49" t="s">
        <v>455</v>
      </c>
      <c r="F49" t="s">
        <v>456</v>
      </c>
      <c r="G49" t="s">
        <v>456</v>
      </c>
      <c r="H49" t="s">
        <v>457</v>
      </c>
      <c r="I49" t="s">
        <v>458</v>
      </c>
      <c r="J49" t="str">
        <f t="shared" si="3"/>
        <v>高崎市立吉井西中学校</v>
      </c>
    </row>
    <row r="50" spans="1:10">
      <c r="A50" s="345"/>
      <c r="B50" s="55">
        <f t="shared" si="1"/>
        <v>48</v>
      </c>
      <c r="C50">
        <f>C49+1</f>
        <v>226</v>
      </c>
      <c r="D50" t="s">
        <v>100</v>
      </c>
      <c r="E50" t="s">
        <v>819</v>
      </c>
      <c r="F50" t="s">
        <v>820</v>
      </c>
      <c r="G50" t="s">
        <v>820</v>
      </c>
      <c r="H50" t="s">
        <v>821</v>
      </c>
      <c r="I50" t="s">
        <v>822</v>
      </c>
      <c r="J50" t="str">
        <f t="shared" si="3"/>
        <v>東京農業大学第二高等学校中等部</v>
      </c>
    </row>
    <row r="51" spans="1:10">
      <c r="A51" s="345"/>
      <c r="B51" s="55">
        <f t="shared" si="1"/>
        <v>49</v>
      </c>
      <c r="C51">
        <v>301</v>
      </c>
      <c r="D51" t="s">
        <v>459</v>
      </c>
      <c r="E51" t="s">
        <v>460</v>
      </c>
      <c r="F51" t="s">
        <v>220</v>
      </c>
      <c r="G51" t="s">
        <v>220</v>
      </c>
      <c r="H51" t="s">
        <v>461</v>
      </c>
      <c r="I51" t="s">
        <v>462</v>
      </c>
      <c r="J51" t="str">
        <f t="shared" si="3"/>
        <v>桐生市立清流中学校</v>
      </c>
    </row>
    <row r="52" spans="1:10">
      <c r="A52" s="345"/>
      <c r="B52" s="55">
        <f t="shared" si="1"/>
        <v>50</v>
      </c>
      <c r="C52">
        <f t="shared" ref="C52:C62" si="4">C51+1</f>
        <v>302</v>
      </c>
      <c r="D52" t="s">
        <v>459</v>
      </c>
      <c r="E52" t="s">
        <v>463</v>
      </c>
      <c r="F52" t="s">
        <v>221</v>
      </c>
      <c r="G52" t="s">
        <v>221</v>
      </c>
      <c r="H52" t="s">
        <v>464</v>
      </c>
      <c r="I52" t="s">
        <v>464</v>
      </c>
      <c r="J52" t="str">
        <f t="shared" si="3"/>
        <v>桐生市立中央中学校</v>
      </c>
    </row>
    <row r="53" spans="1:10">
      <c r="A53" s="345"/>
      <c r="B53" s="55">
        <f t="shared" si="1"/>
        <v>51</v>
      </c>
      <c r="C53">
        <f t="shared" si="4"/>
        <v>303</v>
      </c>
      <c r="D53" t="s">
        <v>459</v>
      </c>
      <c r="E53" t="s">
        <v>465</v>
      </c>
      <c r="F53" t="s">
        <v>222</v>
      </c>
      <c r="G53" t="s">
        <v>222</v>
      </c>
      <c r="H53" t="s">
        <v>466</v>
      </c>
      <c r="I53" t="s">
        <v>467</v>
      </c>
      <c r="J53" t="str">
        <f t="shared" si="3"/>
        <v>桐生市立境野中学校</v>
      </c>
    </row>
    <row r="54" spans="1:10">
      <c r="A54" s="345"/>
      <c r="B54" s="55">
        <f t="shared" si="1"/>
        <v>52</v>
      </c>
      <c r="C54">
        <f t="shared" si="4"/>
        <v>304</v>
      </c>
      <c r="D54" t="s">
        <v>459</v>
      </c>
      <c r="E54" t="s">
        <v>468</v>
      </c>
      <c r="F54" t="s">
        <v>223</v>
      </c>
      <c r="G54" t="s">
        <v>223</v>
      </c>
      <c r="H54" t="s">
        <v>469</v>
      </c>
      <c r="I54" t="s">
        <v>470</v>
      </c>
      <c r="J54" t="str">
        <f t="shared" si="3"/>
        <v>桐生市立梅田中学校</v>
      </c>
    </row>
    <row r="55" spans="1:10">
      <c r="A55" s="345"/>
      <c r="B55" s="55">
        <f t="shared" si="1"/>
        <v>53</v>
      </c>
      <c r="C55">
        <f t="shared" si="4"/>
        <v>305</v>
      </c>
      <c r="D55" t="s">
        <v>459</v>
      </c>
      <c r="E55" t="s">
        <v>471</v>
      </c>
      <c r="F55" t="s">
        <v>224</v>
      </c>
      <c r="G55" t="s">
        <v>224</v>
      </c>
      <c r="H55" t="s">
        <v>472</v>
      </c>
      <c r="I55" t="s">
        <v>473</v>
      </c>
      <c r="J55" t="str">
        <f t="shared" si="3"/>
        <v>桐生市立相生中学校</v>
      </c>
    </row>
    <row r="56" spans="1:10">
      <c r="A56" s="345"/>
      <c r="B56" s="55">
        <f t="shared" si="1"/>
        <v>54</v>
      </c>
      <c r="C56">
        <f t="shared" si="4"/>
        <v>306</v>
      </c>
      <c r="D56" t="s">
        <v>459</v>
      </c>
      <c r="E56" t="s">
        <v>474</v>
      </c>
      <c r="F56" t="s">
        <v>225</v>
      </c>
      <c r="G56" t="s">
        <v>225</v>
      </c>
      <c r="H56" t="s">
        <v>475</v>
      </c>
      <c r="I56" t="s">
        <v>476</v>
      </c>
      <c r="J56" t="str">
        <f t="shared" si="3"/>
        <v>桐生市立川内中学校</v>
      </c>
    </row>
    <row r="57" spans="1:10">
      <c r="A57" s="345"/>
      <c r="B57" s="55">
        <f t="shared" si="1"/>
        <v>55</v>
      </c>
      <c r="C57">
        <f t="shared" si="4"/>
        <v>307</v>
      </c>
      <c r="D57" t="s">
        <v>459</v>
      </c>
      <c r="E57" t="s">
        <v>477</v>
      </c>
      <c r="F57" t="s">
        <v>226</v>
      </c>
      <c r="G57" t="s">
        <v>226</v>
      </c>
      <c r="H57" t="s">
        <v>478</v>
      </c>
      <c r="I57" t="s">
        <v>479</v>
      </c>
      <c r="J57" t="str">
        <f t="shared" si="3"/>
        <v>桐生市立桜木中学校</v>
      </c>
    </row>
    <row r="58" spans="1:10">
      <c r="A58" s="345"/>
      <c r="B58" s="55">
        <f t="shared" si="1"/>
        <v>56</v>
      </c>
      <c r="C58">
        <f t="shared" si="4"/>
        <v>308</v>
      </c>
      <c r="D58" t="s">
        <v>459</v>
      </c>
      <c r="E58" t="s">
        <v>480</v>
      </c>
      <c r="F58" t="s">
        <v>227</v>
      </c>
      <c r="G58" t="s">
        <v>227</v>
      </c>
      <c r="H58" t="s">
        <v>481</v>
      </c>
      <c r="I58" t="s">
        <v>482</v>
      </c>
      <c r="J58" t="str">
        <f t="shared" si="3"/>
        <v>桐生市立新里中学校</v>
      </c>
    </row>
    <row r="59" spans="1:10">
      <c r="A59" s="345"/>
      <c r="B59" s="55">
        <f t="shared" si="1"/>
        <v>57</v>
      </c>
      <c r="C59">
        <f t="shared" si="4"/>
        <v>309</v>
      </c>
      <c r="D59" t="s">
        <v>459</v>
      </c>
      <c r="E59" t="s">
        <v>483</v>
      </c>
      <c r="F59" t="s">
        <v>228</v>
      </c>
      <c r="G59" t="s">
        <v>228</v>
      </c>
      <c r="H59" t="s">
        <v>484</v>
      </c>
      <c r="I59" t="s">
        <v>485</v>
      </c>
      <c r="J59" t="str">
        <f t="shared" si="3"/>
        <v>桐生市立黒保根中学校</v>
      </c>
    </row>
    <row r="60" spans="1:10">
      <c r="A60" s="345"/>
      <c r="B60" s="55">
        <f t="shared" si="1"/>
        <v>58</v>
      </c>
      <c r="C60">
        <f t="shared" si="4"/>
        <v>310</v>
      </c>
      <c r="D60" t="s">
        <v>459</v>
      </c>
      <c r="E60" t="s">
        <v>486</v>
      </c>
      <c r="F60" t="s">
        <v>229</v>
      </c>
      <c r="G60" t="s">
        <v>229</v>
      </c>
      <c r="H60" t="s">
        <v>487</v>
      </c>
      <c r="I60" t="s">
        <v>488</v>
      </c>
      <c r="J60" t="str">
        <f t="shared" si="3"/>
        <v>みどり市立大間々中学校</v>
      </c>
    </row>
    <row r="61" spans="1:10">
      <c r="A61" s="345"/>
      <c r="B61" s="55">
        <f t="shared" si="1"/>
        <v>59</v>
      </c>
      <c r="C61">
        <f t="shared" si="4"/>
        <v>311</v>
      </c>
      <c r="D61" t="s">
        <v>459</v>
      </c>
      <c r="E61" t="s">
        <v>489</v>
      </c>
      <c r="F61" t="s">
        <v>230</v>
      </c>
      <c r="G61" t="s">
        <v>230</v>
      </c>
      <c r="H61" t="s">
        <v>490</v>
      </c>
      <c r="I61" t="s">
        <v>491</v>
      </c>
      <c r="J61" t="str">
        <f t="shared" si="3"/>
        <v>みどり市立大間々東中学校</v>
      </c>
    </row>
    <row r="62" spans="1:10">
      <c r="A62" s="345"/>
      <c r="B62" s="55">
        <f t="shared" si="1"/>
        <v>60</v>
      </c>
      <c r="C62">
        <f t="shared" si="4"/>
        <v>312</v>
      </c>
      <c r="D62" t="s">
        <v>459</v>
      </c>
      <c r="E62" t="s">
        <v>492</v>
      </c>
      <c r="F62" t="s">
        <v>493</v>
      </c>
      <c r="G62" t="s">
        <v>493</v>
      </c>
      <c r="H62" t="s">
        <v>494</v>
      </c>
      <c r="I62" t="s">
        <v>495</v>
      </c>
      <c r="J62" t="str">
        <f t="shared" si="3"/>
        <v>みどり市立東中学校</v>
      </c>
    </row>
    <row r="63" spans="1:10">
      <c r="A63" s="345"/>
      <c r="B63" s="55">
        <f t="shared" si="1"/>
        <v>61</v>
      </c>
      <c r="C63">
        <f>C62+1</f>
        <v>313</v>
      </c>
      <c r="D63" t="s">
        <v>459</v>
      </c>
      <c r="E63" t="s">
        <v>496</v>
      </c>
      <c r="F63" t="s">
        <v>232</v>
      </c>
      <c r="G63" t="s">
        <v>232</v>
      </c>
      <c r="H63" t="s">
        <v>497</v>
      </c>
      <c r="I63" t="s">
        <v>498</v>
      </c>
      <c r="J63" t="str">
        <f t="shared" si="3"/>
        <v>みどり市立笠懸中学校</v>
      </c>
    </row>
    <row r="64" spans="1:10">
      <c r="A64" s="345"/>
      <c r="B64" s="55">
        <f t="shared" si="1"/>
        <v>62</v>
      </c>
      <c r="C64">
        <f>C63+1</f>
        <v>314</v>
      </c>
      <c r="D64" t="s">
        <v>459</v>
      </c>
      <c r="E64" t="s">
        <v>499</v>
      </c>
      <c r="F64" t="s">
        <v>233</v>
      </c>
      <c r="G64" t="s">
        <v>233</v>
      </c>
      <c r="H64" t="s">
        <v>500</v>
      </c>
      <c r="I64" t="s">
        <v>501</v>
      </c>
      <c r="J64" t="str">
        <f t="shared" si="3"/>
        <v>みどり市立笠懸南中学校</v>
      </c>
    </row>
    <row r="65" spans="1:10">
      <c r="A65" s="345"/>
      <c r="B65" s="55">
        <f t="shared" si="1"/>
        <v>63</v>
      </c>
      <c r="C65">
        <v>401</v>
      </c>
      <c r="D65" t="s">
        <v>502</v>
      </c>
      <c r="E65" t="s">
        <v>503</v>
      </c>
      <c r="F65" t="s">
        <v>237</v>
      </c>
      <c r="G65" t="s">
        <v>237</v>
      </c>
      <c r="H65" t="s">
        <v>504</v>
      </c>
      <c r="I65" t="s">
        <v>505</v>
      </c>
      <c r="J65" t="str">
        <f t="shared" si="3"/>
        <v>伊勢崎市立第一中学校</v>
      </c>
    </row>
    <row r="66" spans="1:10">
      <c r="A66" s="345"/>
      <c r="B66" s="55">
        <f t="shared" si="1"/>
        <v>64</v>
      </c>
      <c r="C66">
        <f t="shared" ref="C66:C78" si="5">C65+1</f>
        <v>402</v>
      </c>
      <c r="D66" t="s">
        <v>502</v>
      </c>
      <c r="E66" t="s">
        <v>506</v>
      </c>
      <c r="F66" t="s">
        <v>238</v>
      </c>
      <c r="G66" t="s">
        <v>238</v>
      </c>
      <c r="H66" t="s">
        <v>507</v>
      </c>
      <c r="I66" t="s">
        <v>508</v>
      </c>
      <c r="J66" t="str">
        <f t="shared" si="3"/>
        <v>伊勢崎市立第二中学校</v>
      </c>
    </row>
    <row r="67" spans="1:10">
      <c r="A67" s="345"/>
      <c r="B67" s="55">
        <f t="shared" si="1"/>
        <v>65</v>
      </c>
      <c r="C67">
        <f t="shared" si="5"/>
        <v>403</v>
      </c>
      <c r="D67" t="s">
        <v>502</v>
      </c>
      <c r="E67" t="s">
        <v>509</v>
      </c>
      <c r="F67" t="s">
        <v>239</v>
      </c>
      <c r="G67" t="s">
        <v>239</v>
      </c>
      <c r="H67" t="s">
        <v>510</v>
      </c>
      <c r="I67" t="s">
        <v>511</v>
      </c>
      <c r="J67" t="str">
        <f t="shared" si="3"/>
        <v>伊勢崎市立第三中学校</v>
      </c>
    </row>
    <row r="68" spans="1:10">
      <c r="A68" s="345"/>
      <c r="B68" s="55">
        <f t="shared" ref="B68:B130" si="6">B67+1</f>
        <v>66</v>
      </c>
      <c r="C68">
        <f t="shared" si="5"/>
        <v>404</v>
      </c>
      <c r="D68" t="s">
        <v>502</v>
      </c>
      <c r="E68" t="s">
        <v>512</v>
      </c>
      <c r="F68" t="s">
        <v>240</v>
      </c>
      <c r="G68" t="s">
        <v>240</v>
      </c>
      <c r="H68" t="s">
        <v>513</v>
      </c>
      <c r="I68" t="s">
        <v>514</v>
      </c>
      <c r="J68" t="str">
        <f t="shared" si="3"/>
        <v>伊勢崎市立第四中学校</v>
      </c>
    </row>
    <row r="69" spans="1:10">
      <c r="A69" s="345"/>
      <c r="B69" s="55">
        <f t="shared" si="6"/>
        <v>67</v>
      </c>
      <c r="C69">
        <f t="shared" si="5"/>
        <v>405</v>
      </c>
      <c r="D69" t="s">
        <v>502</v>
      </c>
      <c r="E69" t="s">
        <v>515</v>
      </c>
      <c r="F69" t="s">
        <v>241</v>
      </c>
      <c r="G69" t="s">
        <v>241</v>
      </c>
      <c r="H69" t="s">
        <v>516</v>
      </c>
      <c r="I69" t="s">
        <v>517</v>
      </c>
      <c r="J69" t="str">
        <f t="shared" si="3"/>
        <v>伊勢崎市立殖蓮中学校</v>
      </c>
    </row>
    <row r="70" spans="1:10">
      <c r="A70" s="345"/>
      <c r="B70" s="55">
        <f t="shared" si="6"/>
        <v>68</v>
      </c>
      <c r="C70">
        <f t="shared" si="5"/>
        <v>406</v>
      </c>
      <c r="D70" t="s">
        <v>502</v>
      </c>
      <c r="E70" t="s">
        <v>518</v>
      </c>
      <c r="F70" t="s">
        <v>242</v>
      </c>
      <c r="G70" t="s">
        <v>242</v>
      </c>
      <c r="H70" t="s">
        <v>519</v>
      </c>
      <c r="I70" t="s">
        <v>520</v>
      </c>
      <c r="J70" t="str">
        <f t="shared" si="3"/>
        <v>伊勢崎市立宮郷中学校</v>
      </c>
    </row>
    <row r="71" spans="1:10">
      <c r="A71" s="345"/>
      <c r="B71" s="55">
        <f t="shared" si="6"/>
        <v>69</v>
      </c>
      <c r="C71">
        <f t="shared" si="5"/>
        <v>407</v>
      </c>
      <c r="D71" t="s">
        <v>502</v>
      </c>
      <c r="E71" t="s">
        <v>521</v>
      </c>
      <c r="F71" t="s">
        <v>243</v>
      </c>
      <c r="G71" t="s">
        <v>243</v>
      </c>
      <c r="H71" t="s">
        <v>522</v>
      </c>
      <c r="I71" t="s">
        <v>523</v>
      </c>
      <c r="J71" t="str">
        <f t="shared" si="3"/>
        <v>伊勢崎市立赤堀中学校</v>
      </c>
    </row>
    <row r="72" spans="1:10">
      <c r="A72" s="345"/>
      <c r="B72" s="55">
        <f t="shared" si="6"/>
        <v>70</v>
      </c>
      <c r="C72">
        <f t="shared" si="5"/>
        <v>408</v>
      </c>
      <c r="D72" t="s">
        <v>502</v>
      </c>
      <c r="E72" t="s">
        <v>524</v>
      </c>
      <c r="F72" t="s">
        <v>244</v>
      </c>
      <c r="G72" t="s">
        <v>244</v>
      </c>
      <c r="H72" t="s">
        <v>525</v>
      </c>
      <c r="I72" t="s">
        <v>526</v>
      </c>
      <c r="J72" t="str">
        <f t="shared" si="3"/>
        <v>伊勢崎市立あずま中学校</v>
      </c>
    </row>
    <row r="73" spans="1:10">
      <c r="A73" s="345"/>
      <c r="B73" s="55">
        <f t="shared" si="6"/>
        <v>71</v>
      </c>
      <c r="C73">
        <f t="shared" si="5"/>
        <v>409</v>
      </c>
      <c r="D73" t="s">
        <v>502</v>
      </c>
      <c r="E73" t="s">
        <v>527</v>
      </c>
      <c r="F73" t="s">
        <v>245</v>
      </c>
      <c r="G73" t="s">
        <v>245</v>
      </c>
      <c r="H73" t="s">
        <v>528</v>
      </c>
      <c r="I73" t="s">
        <v>529</v>
      </c>
      <c r="J73" t="str">
        <f t="shared" si="3"/>
        <v>伊勢崎市立境北中学校</v>
      </c>
    </row>
    <row r="74" spans="1:10">
      <c r="A74" s="345"/>
      <c r="B74" s="55">
        <f t="shared" si="6"/>
        <v>72</v>
      </c>
      <c r="C74">
        <f t="shared" si="5"/>
        <v>410</v>
      </c>
      <c r="D74" t="s">
        <v>502</v>
      </c>
      <c r="E74" t="s">
        <v>530</v>
      </c>
      <c r="F74" t="s">
        <v>246</v>
      </c>
      <c r="G74" t="s">
        <v>246</v>
      </c>
      <c r="H74" t="s">
        <v>531</v>
      </c>
      <c r="I74" t="s">
        <v>532</v>
      </c>
      <c r="J74" t="str">
        <f t="shared" si="3"/>
        <v>伊勢崎市立境西中学校</v>
      </c>
    </row>
    <row r="75" spans="1:10">
      <c r="A75" s="345"/>
      <c r="B75" s="55">
        <f t="shared" si="6"/>
        <v>73</v>
      </c>
      <c r="C75">
        <f t="shared" si="5"/>
        <v>411</v>
      </c>
      <c r="D75" t="s">
        <v>502</v>
      </c>
      <c r="E75" t="s">
        <v>533</v>
      </c>
      <c r="F75" t="s">
        <v>247</v>
      </c>
      <c r="G75" t="s">
        <v>247</v>
      </c>
      <c r="H75" t="s">
        <v>534</v>
      </c>
      <c r="I75" t="s">
        <v>535</v>
      </c>
      <c r="J75" t="str">
        <f t="shared" si="3"/>
        <v>伊勢崎市立境南中学校</v>
      </c>
    </row>
    <row r="76" spans="1:10">
      <c r="A76" s="345"/>
      <c r="B76" s="55">
        <f t="shared" si="6"/>
        <v>74</v>
      </c>
      <c r="C76">
        <f t="shared" si="5"/>
        <v>412</v>
      </c>
      <c r="D76" t="s">
        <v>502</v>
      </c>
      <c r="E76" t="s">
        <v>536</v>
      </c>
      <c r="F76" t="s">
        <v>248</v>
      </c>
      <c r="G76" t="s">
        <v>248</v>
      </c>
      <c r="H76" t="s">
        <v>537</v>
      </c>
      <c r="I76" t="s">
        <v>538</v>
      </c>
      <c r="J76" t="str">
        <f t="shared" si="3"/>
        <v>玉村町立玉村中学校</v>
      </c>
    </row>
    <row r="77" spans="1:10">
      <c r="A77" s="345"/>
      <c r="B77" s="55">
        <f t="shared" si="6"/>
        <v>75</v>
      </c>
      <c r="C77">
        <f t="shared" si="5"/>
        <v>413</v>
      </c>
      <c r="D77" t="s">
        <v>502</v>
      </c>
      <c r="E77" t="s">
        <v>539</v>
      </c>
      <c r="F77" t="s">
        <v>249</v>
      </c>
      <c r="G77" t="s">
        <v>249</v>
      </c>
      <c r="H77" t="s">
        <v>540</v>
      </c>
      <c r="I77" t="s">
        <v>541</v>
      </c>
      <c r="J77" t="str">
        <f t="shared" si="3"/>
        <v>玉村町立南中学校</v>
      </c>
    </row>
    <row r="78" spans="1:10">
      <c r="A78" s="345"/>
      <c r="B78" s="55">
        <f t="shared" si="6"/>
        <v>76</v>
      </c>
      <c r="C78">
        <f t="shared" si="5"/>
        <v>414</v>
      </c>
      <c r="D78" t="s">
        <v>502</v>
      </c>
      <c r="E78" t="s">
        <v>542</v>
      </c>
      <c r="F78" t="s">
        <v>543</v>
      </c>
      <c r="G78" t="s">
        <v>543</v>
      </c>
      <c r="H78" t="s">
        <v>544</v>
      </c>
      <c r="I78" t="s">
        <v>545</v>
      </c>
      <c r="J78" t="str">
        <f t="shared" si="3"/>
        <v>伊勢崎市立四ツ葉学園中等教育学校</v>
      </c>
    </row>
    <row r="79" spans="1:10">
      <c r="A79" s="345"/>
      <c r="B79" s="55">
        <f t="shared" si="6"/>
        <v>77</v>
      </c>
      <c r="C79">
        <v>501</v>
      </c>
      <c r="D79" t="s">
        <v>254</v>
      </c>
      <c r="E79" t="s">
        <v>546</v>
      </c>
      <c r="F79" t="s">
        <v>258</v>
      </c>
      <c r="G79" t="s">
        <v>258</v>
      </c>
      <c r="H79" t="s">
        <v>547</v>
      </c>
      <c r="I79" t="s">
        <v>548</v>
      </c>
      <c r="J79" t="str">
        <f t="shared" si="3"/>
        <v>太田市立西中学校</v>
      </c>
    </row>
    <row r="80" spans="1:10">
      <c r="A80" s="345"/>
      <c r="B80" s="55">
        <f t="shared" si="6"/>
        <v>78</v>
      </c>
      <c r="C80">
        <v>502</v>
      </c>
      <c r="D80" t="s">
        <v>254</v>
      </c>
      <c r="E80" t="s">
        <v>549</v>
      </c>
      <c r="F80" t="s">
        <v>255</v>
      </c>
      <c r="G80" t="s">
        <v>255</v>
      </c>
      <c r="H80" t="s">
        <v>550</v>
      </c>
      <c r="I80" t="s">
        <v>551</v>
      </c>
      <c r="J80" t="str">
        <f t="shared" si="3"/>
        <v>太田市立北の杜学園</v>
      </c>
    </row>
    <row r="81" spans="1:10">
      <c r="A81" s="345"/>
      <c r="B81" s="55">
        <f t="shared" si="6"/>
        <v>79</v>
      </c>
      <c r="C81">
        <v>503</v>
      </c>
      <c r="D81" t="s">
        <v>254</v>
      </c>
      <c r="E81" t="s">
        <v>552</v>
      </c>
      <c r="F81" t="s">
        <v>256</v>
      </c>
      <c r="G81" t="s">
        <v>256</v>
      </c>
      <c r="H81" t="s">
        <v>553</v>
      </c>
      <c r="I81" t="s">
        <v>554</v>
      </c>
      <c r="J81" t="str">
        <f t="shared" si="3"/>
        <v>太田市立東中学校</v>
      </c>
    </row>
    <row r="82" spans="1:10">
      <c r="A82" s="345"/>
      <c r="B82" s="55">
        <f t="shared" si="6"/>
        <v>80</v>
      </c>
      <c r="C82">
        <v>504</v>
      </c>
      <c r="D82" t="s">
        <v>254</v>
      </c>
      <c r="E82" t="s">
        <v>555</v>
      </c>
      <c r="F82" t="s">
        <v>257</v>
      </c>
      <c r="G82" t="s">
        <v>257</v>
      </c>
      <c r="H82" t="s">
        <v>556</v>
      </c>
      <c r="I82" t="s">
        <v>557</v>
      </c>
      <c r="J82" t="str">
        <f t="shared" ref="J82" si="7">E82</f>
        <v>太田市立南中学校</v>
      </c>
    </row>
    <row r="83" spans="1:10">
      <c r="A83" s="345"/>
      <c r="B83" s="55">
        <f>B82+1</f>
        <v>81</v>
      </c>
      <c r="C83">
        <v>506</v>
      </c>
      <c r="D83" t="s">
        <v>254</v>
      </c>
      <c r="E83" t="s">
        <v>558</v>
      </c>
      <c r="F83" t="s">
        <v>259</v>
      </c>
      <c r="G83" t="s">
        <v>259</v>
      </c>
      <c r="H83" t="s">
        <v>559</v>
      </c>
      <c r="I83" t="s">
        <v>560</v>
      </c>
      <c r="J83" t="str">
        <f t="shared" ref="J83:J137" si="8">E83</f>
        <v>太田市立休泊中学校</v>
      </c>
    </row>
    <row r="84" spans="1:10">
      <c r="A84" s="345"/>
      <c r="B84" s="55">
        <f t="shared" si="6"/>
        <v>82</v>
      </c>
      <c r="C84">
        <v>507</v>
      </c>
      <c r="D84" t="s">
        <v>254</v>
      </c>
      <c r="E84" t="s">
        <v>561</v>
      </c>
      <c r="F84" t="s">
        <v>260</v>
      </c>
      <c r="G84" t="s">
        <v>260</v>
      </c>
      <c r="H84" t="s">
        <v>562</v>
      </c>
      <c r="I84" t="s">
        <v>563</v>
      </c>
      <c r="J84" t="str">
        <f t="shared" si="8"/>
        <v>太田市立強戸中学校</v>
      </c>
    </row>
    <row r="85" spans="1:10">
      <c r="A85" s="345"/>
      <c r="B85" s="55">
        <f t="shared" si="6"/>
        <v>83</v>
      </c>
      <c r="C85">
        <v>508</v>
      </c>
      <c r="D85" t="s">
        <v>254</v>
      </c>
      <c r="E85" t="s">
        <v>564</v>
      </c>
      <c r="F85" t="s">
        <v>261</v>
      </c>
      <c r="G85" t="s">
        <v>261</v>
      </c>
      <c r="H85" t="s">
        <v>565</v>
      </c>
      <c r="I85" t="s">
        <v>566</v>
      </c>
      <c r="J85" t="str">
        <f t="shared" si="8"/>
        <v>太田市立宝泉中学校</v>
      </c>
    </row>
    <row r="86" spans="1:10">
      <c r="A86" s="345"/>
      <c r="B86" s="55">
        <f t="shared" si="6"/>
        <v>84</v>
      </c>
      <c r="C86">
        <v>509</v>
      </c>
      <c r="D86" t="s">
        <v>254</v>
      </c>
      <c r="E86" t="s">
        <v>567</v>
      </c>
      <c r="F86" t="s">
        <v>262</v>
      </c>
      <c r="G86" t="s">
        <v>262</v>
      </c>
      <c r="H86" t="s">
        <v>568</v>
      </c>
      <c r="I86" t="s">
        <v>569</v>
      </c>
      <c r="J86" t="str">
        <f t="shared" si="8"/>
        <v>太田市立毛里田中学校</v>
      </c>
    </row>
    <row r="87" spans="1:10">
      <c r="A87" s="345"/>
      <c r="B87" s="55">
        <f t="shared" si="6"/>
        <v>85</v>
      </c>
      <c r="C87">
        <v>510</v>
      </c>
      <c r="D87" t="s">
        <v>254</v>
      </c>
      <c r="E87" t="s">
        <v>570</v>
      </c>
      <c r="F87" t="s">
        <v>263</v>
      </c>
      <c r="G87" t="s">
        <v>263</v>
      </c>
      <c r="H87" t="s">
        <v>571</v>
      </c>
      <c r="I87" t="s">
        <v>572</v>
      </c>
      <c r="J87" t="str">
        <f t="shared" si="8"/>
        <v>太田市立城西中学校</v>
      </c>
    </row>
    <row r="88" spans="1:10">
      <c r="A88" s="345"/>
      <c r="B88" s="55">
        <f t="shared" si="6"/>
        <v>86</v>
      </c>
      <c r="C88">
        <v>511</v>
      </c>
      <c r="D88" t="s">
        <v>254</v>
      </c>
      <c r="E88" t="s">
        <v>573</v>
      </c>
      <c r="F88" t="s">
        <v>264</v>
      </c>
      <c r="G88" t="s">
        <v>264</v>
      </c>
      <c r="H88" t="s">
        <v>574</v>
      </c>
      <c r="I88" t="s">
        <v>575</v>
      </c>
      <c r="J88" t="str">
        <f t="shared" si="8"/>
        <v>太田市立城東中学校</v>
      </c>
    </row>
    <row r="89" spans="1:10">
      <c r="A89" s="345"/>
      <c r="B89" s="55">
        <f t="shared" si="6"/>
        <v>87</v>
      </c>
      <c r="C89">
        <v>512</v>
      </c>
      <c r="D89" t="s">
        <v>254</v>
      </c>
      <c r="E89" t="s">
        <v>576</v>
      </c>
      <c r="F89" t="s">
        <v>265</v>
      </c>
      <c r="G89" t="s">
        <v>265</v>
      </c>
      <c r="H89" t="s">
        <v>577</v>
      </c>
      <c r="I89" t="s">
        <v>578</v>
      </c>
      <c r="J89" t="str">
        <f t="shared" si="8"/>
        <v>太田市立旭中学校</v>
      </c>
    </row>
    <row r="90" spans="1:10">
      <c r="A90" s="345"/>
      <c r="B90" s="55">
        <f t="shared" si="6"/>
        <v>88</v>
      </c>
      <c r="C90">
        <v>513</v>
      </c>
      <c r="D90" t="s">
        <v>254</v>
      </c>
      <c r="E90" t="s">
        <v>579</v>
      </c>
      <c r="F90" t="s">
        <v>266</v>
      </c>
      <c r="G90" t="s">
        <v>266</v>
      </c>
      <c r="H90" t="s">
        <v>580</v>
      </c>
      <c r="I90" t="s">
        <v>581</v>
      </c>
      <c r="J90" t="str">
        <f t="shared" si="8"/>
        <v>太田市立尾島中学校</v>
      </c>
    </row>
    <row r="91" spans="1:10">
      <c r="A91" s="345"/>
      <c r="B91" s="55">
        <f t="shared" si="6"/>
        <v>89</v>
      </c>
      <c r="C91">
        <v>514</v>
      </c>
      <c r="D91" t="s">
        <v>254</v>
      </c>
      <c r="E91" t="s">
        <v>582</v>
      </c>
      <c r="F91" t="s">
        <v>267</v>
      </c>
      <c r="G91" t="s">
        <v>267</v>
      </c>
      <c r="H91" t="s">
        <v>583</v>
      </c>
      <c r="I91" t="s">
        <v>584</v>
      </c>
      <c r="J91" t="str">
        <f t="shared" si="8"/>
        <v>太田市立木崎中学校</v>
      </c>
    </row>
    <row r="92" spans="1:10">
      <c r="A92" s="345"/>
      <c r="B92" s="55">
        <f t="shared" si="6"/>
        <v>90</v>
      </c>
      <c r="C92">
        <v>515</v>
      </c>
      <c r="D92" t="s">
        <v>254</v>
      </c>
      <c r="E92" t="s">
        <v>585</v>
      </c>
      <c r="F92" t="s">
        <v>268</v>
      </c>
      <c r="G92" t="s">
        <v>268</v>
      </c>
      <c r="H92" t="s">
        <v>586</v>
      </c>
      <c r="I92" t="s">
        <v>587</v>
      </c>
      <c r="J92" t="str">
        <f t="shared" si="8"/>
        <v>太田市立生品中学校</v>
      </c>
    </row>
    <row r="93" spans="1:10">
      <c r="A93" s="345"/>
      <c r="B93" s="55">
        <f t="shared" si="6"/>
        <v>91</v>
      </c>
      <c r="C93">
        <v>516</v>
      </c>
      <c r="D93" t="s">
        <v>254</v>
      </c>
      <c r="E93" t="s">
        <v>588</v>
      </c>
      <c r="F93" t="s">
        <v>269</v>
      </c>
      <c r="G93" t="s">
        <v>269</v>
      </c>
      <c r="H93" t="s">
        <v>589</v>
      </c>
      <c r="I93" t="s">
        <v>590</v>
      </c>
      <c r="J93" t="str">
        <f t="shared" si="8"/>
        <v>太田市立綿打中学校</v>
      </c>
    </row>
    <row r="94" spans="1:10">
      <c r="A94" s="345"/>
      <c r="B94" s="55">
        <f t="shared" si="6"/>
        <v>92</v>
      </c>
      <c r="C94">
        <v>517</v>
      </c>
      <c r="D94" t="s">
        <v>254</v>
      </c>
      <c r="E94" t="s">
        <v>591</v>
      </c>
      <c r="F94" t="s">
        <v>270</v>
      </c>
      <c r="G94" t="s">
        <v>270</v>
      </c>
      <c r="H94" t="s">
        <v>592</v>
      </c>
      <c r="I94" t="s">
        <v>593</v>
      </c>
      <c r="J94" t="str">
        <f t="shared" si="8"/>
        <v>太田市立藪塚本町中学校</v>
      </c>
    </row>
    <row r="95" spans="1:10">
      <c r="A95" s="345"/>
      <c r="B95" s="55">
        <f t="shared" si="6"/>
        <v>93</v>
      </c>
      <c r="C95">
        <v>601</v>
      </c>
      <c r="D95" t="s">
        <v>254</v>
      </c>
      <c r="E95" t="s">
        <v>594</v>
      </c>
      <c r="F95" t="s">
        <v>595</v>
      </c>
      <c r="G95" t="s">
        <v>595</v>
      </c>
      <c r="H95" t="s">
        <v>596</v>
      </c>
      <c r="I95" t="s">
        <v>597</v>
      </c>
      <c r="J95" t="str">
        <f t="shared" si="8"/>
        <v>ぐんま国際アカデミー中等部</v>
      </c>
    </row>
    <row r="96" spans="1:10">
      <c r="A96" s="345"/>
      <c r="B96" s="55">
        <f t="shared" si="6"/>
        <v>94</v>
      </c>
      <c r="C96">
        <f t="shared" ref="C96:C102" si="9">C95+1</f>
        <v>602</v>
      </c>
      <c r="D96" t="s">
        <v>598</v>
      </c>
      <c r="E96" t="s">
        <v>599</v>
      </c>
      <c r="F96" t="s">
        <v>275</v>
      </c>
      <c r="G96" t="s">
        <v>275</v>
      </c>
      <c r="H96" t="s">
        <v>600</v>
      </c>
      <c r="I96" t="s">
        <v>601</v>
      </c>
      <c r="J96" t="str">
        <f t="shared" si="8"/>
        <v>沼田市立沼田中学校</v>
      </c>
    </row>
    <row r="97" spans="1:10">
      <c r="A97" s="345"/>
      <c r="B97" s="55">
        <f t="shared" si="6"/>
        <v>95</v>
      </c>
      <c r="C97">
        <f t="shared" si="9"/>
        <v>603</v>
      </c>
      <c r="D97" t="s">
        <v>598</v>
      </c>
      <c r="E97" t="s">
        <v>602</v>
      </c>
      <c r="F97" t="s">
        <v>276</v>
      </c>
      <c r="G97" t="s">
        <v>276</v>
      </c>
      <c r="H97" t="s">
        <v>603</v>
      </c>
      <c r="I97" t="s">
        <v>604</v>
      </c>
      <c r="J97" t="str">
        <f t="shared" si="8"/>
        <v>沼田市立沼田南中学校</v>
      </c>
    </row>
    <row r="98" spans="1:10">
      <c r="A98" s="345"/>
      <c r="B98" s="55">
        <f t="shared" si="6"/>
        <v>96</v>
      </c>
      <c r="C98">
        <f t="shared" si="9"/>
        <v>604</v>
      </c>
      <c r="D98" t="s">
        <v>598</v>
      </c>
      <c r="E98" t="s">
        <v>605</v>
      </c>
      <c r="F98" t="s">
        <v>277</v>
      </c>
      <c r="G98" t="s">
        <v>277</v>
      </c>
      <c r="H98" t="s">
        <v>606</v>
      </c>
      <c r="I98" t="s">
        <v>607</v>
      </c>
      <c r="J98" t="str">
        <f t="shared" si="8"/>
        <v>沼田市立沼田西中学校</v>
      </c>
    </row>
    <row r="99" spans="1:10">
      <c r="A99" s="345"/>
      <c r="B99" s="55">
        <f t="shared" si="6"/>
        <v>97</v>
      </c>
      <c r="C99">
        <f t="shared" si="9"/>
        <v>605</v>
      </c>
      <c r="D99" t="s">
        <v>598</v>
      </c>
      <c r="E99" t="s">
        <v>608</v>
      </c>
      <c r="F99" t="s">
        <v>278</v>
      </c>
      <c r="G99" t="s">
        <v>278</v>
      </c>
      <c r="H99" t="s">
        <v>609</v>
      </c>
      <c r="I99" t="s">
        <v>610</v>
      </c>
      <c r="J99" t="str">
        <f t="shared" si="8"/>
        <v>沼田市立池田中学校</v>
      </c>
    </row>
    <row r="100" spans="1:10">
      <c r="A100" s="345"/>
      <c r="B100" s="55">
        <f t="shared" si="6"/>
        <v>98</v>
      </c>
      <c r="C100">
        <f t="shared" si="9"/>
        <v>606</v>
      </c>
      <c r="D100" t="s">
        <v>598</v>
      </c>
      <c r="E100" t="s">
        <v>611</v>
      </c>
      <c r="F100" t="s">
        <v>279</v>
      </c>
      <c r="G100" t="s">
        <v>279</v>
      </c>
      <c r="H100" t="s">
        <v>612</v>
      </c>
      <c r="I100" t="s">
        <v>613</v>
      </c>
      <c r="J100" t="str">
        <f t="shared" si="8"/>
        <v>沼田市立薄根中学校</v>
      </c>
    </row>
    <row r="101" spans="1:10">
      <c r="A101" s="345"/>
      <c r="B101" s="55">
        <f t="shared" si="6"/>
        <v>99</v>
      </c>
      <c r="C101">
        <f t="shared" si="9"/>
        <v>607</v>
      </c>
      <c r="D101" t="s">
        <v>598</v>
      </c>
      <c r="E101" t="s">
        <v>614</v>
      </c>
      <c r="F101" t="s">
        <v>280</v>
      </c>
      <c r="G101" t="s">
        <v>280</v>
      </c>
      <c r="H101" t="s">
        <v>615</v>
      </c>
      <c r="I101" t="s">
        <v>616</v>
      </c>
      <c r="J101" t="str">
        <f t="shared" si="8"/>
        <v>沼田市立白沢中学校</v>
      </c>
    </row>
    <row r="102" spans="1:10">
      <c r="A102" s="345"/>
      <c r="B102" s="55">
        <f t="shared" si="6"/>
        <v>100</v>
      </c>
      <c r="C102">
        <f t="shared" si="9"/>
        <v>608</v>
      </c>
      <c r="D102" t="s">
        <v>598</v>
      </c>
      <c r="E102" t="s">
        <v>617</v>
      </c>
      <c r="F102" t="s">
        <v>281</v>
      </c>
      <c r="G102" t="s">
        <v>281</v>
      </c>
      <c r="H102" t="s">
        <v>618</v>
      </c>
      <c r="I102" t="s">
        <v>619</v>
      </c>
      <c r="J102" t="str">
        <f t="shared" si="8"/>
        <v>沼田市立利根中学校</v>
      </c>
    </row>
    <row r="103" spans="1:10">
      <c r="A103" s="345"/>
      <c r="B103" s="55">
        <f t="shared" si="6"/>
        <v>101</v>
      </c>
      <c r="C103">
        <v>701</v>
      </c>
      <c r="D103" t="s">
        <v>598</v>
      </c>
      <c r="E103" t="s">
        <v>620</v>
      </c>
      <c r="F103" t="s">
        <v>282</v>
      </c>
      <c r="G103" t="s">
        <v>282</v>
      </c>
      <c r="H103" t="s">
        <v>828</v>
      </c>
      <c r="I103" t="s">
        <v>829</v>
      </c>
      <c r="J103" t="str">
        <f t="shared" si="8"/>
        <v>沼田市立多那中学校</v>
      </c>
    </row>
    <row r="104" spans="1:10">
      <c r="A104" s="345"/>
      <c r="B104" s="55">
        <f t="shared" si="6"/>
        <v>102</v>
      </c>
      <c r="C104">
        <v>702</v>
      </c>
      <c r="D104" t="s">
        <v>621</v>
      </c>
      <c r="E104" t="s">
        <v>622</v>
      </c>
      <c r="F104" t="s">
        <v>286</v>
      </c>
      <c r="G104" t="s">
        <v>286</v>
      </c>
      <c r="H104" t="s">
        <v>623</v>
      </c>
      <c r="I104" t="s">
        <v>624</v>
      </c>
      <c r="J104" t="str">
        <f t="shared" si="8"/>
        <v>館林市立第一中学校</v>
      </c>
    </row>
    <row r="105" spans="1:10">
      <c r="A105" s="345"/>
      <c r="B105" s="55">
        <f t="shared" si="6"/>
        <v>103</v>
      </c>
      <c r="C105">
        <v>703</v>
      </c>
      <c r="D105" t="s">
        <v>621</v>
      </c>
      <c r="E105" t="s">
        <v>625</v>
      </c>
      <c r="F105" t="s">
        <v>287</v>
      </c>
      <c r="G105" t="s">
        <v>287</v>
      </c>
      <c r="H105" t="s">
        <v>626</v>
      </c>
      <c r="I105" t="s">
        <v>627</v>
      </c>
      <c r="J105" t="str">
        <f t="shared" si="8"/>
        <v>館林市立第二中学校</v>
      </c>
    </row>
    <row r="106" spans="1:10">
      <c r="A106" s="345"/>
      <c r="B106" s="55">
        <f t="shared" si="6"/>
        <v>104</v>
      </c>
      <c r="C106">
        <v>704</v>
      </c>
      <c r="D106" t="s">
        <v>621</v>
      </c>
      <c r="E106" t="s">
        <v>628</v>
      </c>
      <c r="F106" t="s">
        <v>288</v>
      </c>
      <c r="G106" t="s">
        <v>288</v>
      </c>
      <c r="H106" t="s">
        <v>629</v>
      </c>
      <c r="I106" t="s">
        <v>630</v>
      </c>
      <c r="J106" t="str">
        <f t="shared" si="8"/>
        <v>館林市立第三中学校</v>
      </c>
    </row>
    <row r="107" spans="1:10">
      <c r="A107" s="345"/>
      <c r="B107" s="55">
        <f t="shared" si="6"/>
        <v>105</v>
      </c>
      <c r="C107">
        <v>705</v>
      </c>
      <c r="D107" t="s">
        <v>621</v>
      </c>
      <c r="E107" t="s">
        <v>631</v>
      </c>
      <c r="F107" t="s">
        <v>289</v>
      </c>
      <c r="G107" t="s">
        <v>289</v>
      </c>
      <c r="H107" t="s">
        <v>632</v>
      </c>
      <c r="I107" t="s">
        <v>633</v>
      </c>
      <c r="J107" t="str">
        <f t="shared" si="8"/>
        <v>館林市立第四中学校</v>
      </c>
    </row>
    <row r="108" spans="1:10">
      <c r="A108" s="345"/>
      <c r="B108" s="55">
        <f t="shared" si="6"/>
        <v>106</v>
      </c>
      <c r="C108">
        <v>801</v>
      </c>
      <c r="D108" t="s">
        <v>621</v>
      </c>
      <c r="E108" t="s">
        <v>634</v>
      </c>
      <c r="F108" t="s">
        <v>635</v>
      </c>
      <c r="G108" t="s">
        <v>635</v>
      </c>
      <c r="H108" t="s">
        <v>636</v>
      </c>
      <c r="I108" t="s">
        <v>637</v>
      </c>
      <c r="J108" t="str">
        <f t="shared" si="8"/>
        <v>館林市立多々良中学校</v>
      </c>
    </row>
    <row r="109" spans="1:10">
      <c r="A109" s="345"/>
      <c r="B109" s="55">
        <f t="shared" si="6"/>
        <v>107</v>
      </c>
      <c r="C109">
        <f>C108+1</f>
        <v>802</v>
      </c>
      <c r="D109" t="s">
        <v>638</v>
      </c>
      <c r="E109" t="s">
        <v>639</v>
      </c>
      <c r="F109" t="s">
        <v>294</v>
      </c>
      <c r="G109" t="s">
        <v>294</v>
      </c>
      <c r="H109" t="s">
        <v>640</v>
      </c>
      <c r="I109" t="s">
        <v>641</v>
      </c>
      <c r="J109" t="str">
        <f t="shared" si="8"/>
        <v>渋川市立渋川中学校</v>
      </c>
    </row>
    <row r="110" spans="1:10">
      <c r="A110" s="345"/>
      <c r="B110" s="55">
        <f t="shared" si="6"/>
        <v>108</v>
      </c>
      <c r="C110">
        <f>C109+1</f>
        <v>803</v>
      </c>
      <c r="D110" t="s">
        <v>638</v>
      </c>
      <c r="E110" t="s">
        <v>642</v>
      </c>
      <c r="F110" t="s">
        <v>295</v>
      </c>
      <c r="G110" t="s">
        <v>295</v>
      </c>
      <c r="H110" t="s">
        <v>643</v>
      </c>
      <c r="I110" t="s">
        <v>644</v>
      </c>
      <c r="J110" t="str">
        <f t="shared" si="8"/>
        <v>渋川市立金島中学校</v>
      </c>
    </row>
    <row r="111" spans="1:10">
      <c r="A111" s="345"/>
      <c r="B111" s="55">
        <f t="shared" si="6"/>
        <v>109</v>
      </c>
      <c r="C111">
        <f>C110+1</f>
        <v>804</v>
      </c>
      <c r="D111" t="s">
        <v>638</v>
      </c>
      <c r="E111" t="s">
        <v>645</v>
      </c>
      <c r="F111" t="s">
        <v>296</v>
      </c>
      <c r="G111" t="s">
        <v>296</v>
      </c>
      <c r="H111" t="s">
        <v>646</v>
      </c>
      <c r="I111" t="s">
        <v>647</v>
      </c>
      <c r="J111" t="str">
        <f t="shared" si="8"/>
        <v>渋川市立古巻中学校</v>
      </c>
    </row>
    <row r="112" spans="1:10">
      <c r="A112" s="345"/>
      <c r="B112" s="55">
        <f t="shared" si="6"/>
        <v>110</v>
      </c>
      <c r="C112">
        <f t="shared" ref="C112:C118" si="10">C111+1</f>
        <v>805</v>
      </c>
      <c r="D112" t="s">
        <v>638</v>
      </c>
      <c r="E112" t="s">
        <v>648</v>
      </c>
      <c r="F112" t="s">
        <v>649</v>
      </c>
      <c r="G112" t="s">
        <v>649</v>
      </c>
      <c r="H112" t="s">
        <v>650</v>
      </c>
      <c r="I112" t="s">
        <v>651</v>
      </c>
      <c r="J112" t="str">
        <f t="shared" si="8"/>
        <v>渋川市立北中学校</v>
      </c>
    </row>
    <row r="113" spans="1:10">
      <c r="A113" s="345"/>
      <c r="B113" s="55">
        <f t="shared" si="6"/>
        <v>111</v>
      </c>
      <c r="C113">
        <f t="shared" si="10"/>
        <v>806</v>
      </c>
      <c r="D113" t="s">
        <v>638</v>
      </c>
      <c r="E113" t="s">
        <v>652</v>
      </c>
      <c r="F113" t="s">
        <v>298</v>
      </c>
      <c r="G113" t="s">
        <v>298</v>
      </c>
      <c r="H113" t="s">
        <v>653</v>
      </c>
      <c r="I113" t="s">
        <v>654</v>
      </c>
      <c r="J113" t="str">
        <f t="shared" si="8"/>
        <v>渋川市立北橘中学校</v>
      </c>
    </row>
    <row r="114" spans="1:10">
      <c r="A114" s="345"/>
      <c r="B114" s="55">
        <f t="shared" si="6"/>
        <v>112</v>
      </c>
      <c r="C114">
        <f t="shared" si="10"/>
        <v>807</v>
      </c>
      <c r="D114" t="s">
        <v>638</v>
      </c>
      <c r="E114" t="s">
        <v>655</v>
      </c>
      <c r="F114" t="s">
        <v>299</v>
      </c>
      <c r="G114" t="s">
        <v>299</v>
      </c>
      <c r="H114" t="s">
        <v>656</v>
      </c>
      <c r="I114" t="s">
        <v>657</v>
      </c>
      <c r="J114" t="str">
        <f t="shared" si="8"/>
        <v>渋川市立赤城南中学校</v>
      </c>
    </row>
    <row r="115" spans="1:10">
      <c r="A115" s="345"/>
      <c r="B115" s="55">
        <f t="shared" si="6"/>
        <v>113</v>
      </c>
      <c r="C115">
        <f t="shared" si="10"/>
        <v>808</v>
      </c>
      <c r="D115" t="s">
        <v>638</v>
      </c>
      <c r="E115" t="s">
        <v>658</v>
      </c>
      <c r="F115" t="s">
        <v>300</v>
      </c>
      <c r="G115" t="s">
        <v>300</v>
      </c>
      <c r="H115" t="s">
        <v>659</v>
      </c>
      <c r="I115" t="s">
        <v>660</v>
      </c>
      <c r="J115" t="str">
        <f t="shared" si="8"/>
        <v>渋川市立赤城北中学校</v>
      </c>
    </row>
    <row r="116" spans="1:10">
      <c r="A116" s="345"/>
      <c r="B116" s="55">
        <f t="shared" si="6"/>
        <v>114</v>
      </c>
      <c r="C116">
        <f t="shared" si="10"/>
        <v>809</v>
      </c>
      <c r="D116" t="s">
        <v>638</v>
      </c>
      <c r="E116" t="s">
        <v>661</v>
      </c>
      <c r="F116" t="s">
        <v>301</v>
      </c>
      <c r="G116" t="s">
        <v>301</v>
      </c>
      <c r="H116" t="s">
        <v>662</v>
      </c>
      <c r="I116" t="s">
        <v>663</v>
      </c>
      <c r="J116" t="str">
        <f t="shared" si="8"/>
        <v>渋川市立子持中学校</v>
      </c>
    </row>
    <row r="117" spans="1:10">
      <c r="A117" s="345"/>
      <c r="B117" s="55">
        <f t="shared" si="6"/>
        <v>115</v>
      </c>
      <c r="C117">
        <f t="shared" si="10"/>
        <v>810</v>
      </c>
      <c r="D117" t="s">
        <v>638</v>
      </c>
      <c r="E117" t="s">
        <v>664</v>
      </c>
      <c r="F117" t="s">
        <v>665</v>
      </c>
      <c r="G117" t="s">
        <v>665</v>
      </c>
      <c r="H117" t="s">
        <v>666</v>
      </c>
      <c r="I117" t="s">
        <v>667</v>
      </c>
      <c r="J117" t="str">
        <f t="shared" si="8"/>
        <v>渋川市立伊香保中学校</v>
      </c>
    </row>
    <row r="118" spans="1:10">
      <c r="A118" s="345"/>
      <c r="B118" s="55">
        <f t="shared" si="6"/>
        <v>116</v>
      </c>
      <c r="C118">
        <f t="shared" si="10"/>
        <v>811</v>
      </c>
      <c r="D118" t="s">
        <v>638</v>
      </c>
      <c r="E118" t="s">
        <v>668</v>
      </c>
      <c r="F118" t="s">
        <v>669</v>
      </c>
      <c r="G118" t="s">
        <v>669</v>
      </c>
      <c r="H118" t="s">
        <v>670</v>
      </c>
      <c r="I118" t="s">
        <v>671</v>
      </c>
      <c r="J118" t="str">
        <f t="shared" si="8"/>
        <v>榛東村立榛東中学校</v>
      </c>
    </row>
    <row r="119" spans="1:10">
      <c r="A119" s="345"/>
      <c r="B119" s="55">
        <f t="shared" si="6"/>
        <v>117</v>
      </c>
      <c r="C119">
        <v>901</v>
      </c>
      <c r="D119" t="s">
        <v>638</v>
      </c>
      <c r="E119" t="s">
        <v>672</v>
      </c>
      <c r="F119" t="s">
        <v>673</v>
      </c>
      <c r="G119" t="s">
        <v>673</v>
      </c>
      <c r="H119" t="s">
        <v>674</v>
      </c>
      <c r="I119" t="s">
        <v>675</v>
      </c>
      <c r="J119" t="str">
        <f t="shared" si="8"/>
        <v>吉岡町立吉岡中学校</v>
      </c>
    </row>
    <row r="120" spans="1:10">
      <c r="A120" s="345"/>
      <c r="B120" s="55">
        <f t="shared" si="6"/>
        <v>118</v>
      </c>
      <c r="C120">
        <f>C119+1</f>
        <v>902</v>
      </c>
      <c r="D120" t="s">
        <v>676</v>
      </c>
      <c r="E120" t="s">
        <v>677</v>
      </c>
      <c r="F120" t="s">
        <v>308</v>
      </c>
      <c r="G120" t="s">
        <v>308</v>
      </c>
      <c r="H120" t="s">
        <v>678</v>
      </c>
      <c r="I120" t="s">
        <v>679</v>
      </c>
      <c r="J120" t="str">
        <f t="shared" si="8"/>
        <v>藤岡市立北中学校</v>
      </c>
    </row>
    <row r="121" spans="1:10">
      <c r="A121" s="345"/>
      <c r="B121" s="55">
        <f t="shared" si="6"/>
        <v>119</v>
      </c>
      <c r="C121">
        <f>C120+1</f>
        <v>903</v>
      </c>
      <c r="D121" t="s">
        <v>676</v>
      </c>
      <c r="E121" t="s">
        <v>680</v>
      </c>
      <c r="F121" t="s">
        <v>309</v>
      </c>
      <c r="G121" t="s">
        <v>309</v>
      </c>
      <c r="H121" t="s">
        <v>681</v>
      </c>
      <c r="I121" t="s">
        <v>682</v>
      </c>
      <c r="J121" t="str">
        <f t="shared" si="8"/>
        <v>藤岡市立東中学校</v>
      </c>
    </row>
    <row r="122" spans="1:10">
      <c r="A122" s="345"/>
      <c r="B122" s="55">
        <f t="shared" si="6"/>
        <v>120</v>
      </c>
      <c r="C122">
        <f>C121+1</f>
        <v>904</v>
      </c>
      <c r="D122" t="s">
        <v>676</v>
      </c>
      <c r="E122" t="s">
        <v>683</v>
      </c>
      <c r="F122" t="s">
        <v>310</v>
      </c>
      <c r="G122" t="s">
        <v>310</v>
      </c>
      <c r="H122" t="s">
        <v>684</v>
      </c>
      <c r="I122" t="s">
        <v>685</v>
      </c>
      <c r="J122" t="str">
        <f t="shared" si="8"/>
        <v>藤岡市立西中学校</v>
      </c>
    </row>
    <row r="123" spans="1:10">
      <c r="A123" s="345"/>
      <c r="B123" s="55">
        <f t="shared" si="6"/>
        <v>121</v>
      </c>
      <c r="C123">
        <f>C122+1</f>
        <v>905</v>
      </c>
      <c r="D123" t="s">
        <v>676</v>
      </c>
      <c r="E123" t="s">
        <v>686</v>
      </c>
      <c r="F123" t="s">
        <v>687</v>
      </c>
      <c r="G123" t="s">
        <v>687</v>
      </c>
      <c r="H123" t="s">
        <v>688</v>
      </c>
      <c r="I123" t="s">
        <v>689</v>
      </c>
      <c r="J123" t="str">
        <f t="shared" si="8"/>
        <v>藤岡市立小野中学校</v>
      </c>
    </row>
    <row r="124" spans="1:10">
      <c r="A124" s="345"/>
      <c r="B124" s="55">
        <f t="shared" si="6"/>
        <v>122</v>
      </c>
      <c r="C124">
        <f>C123+1</f>
        <v>906</v>
      </c>
      <c r="D124" t="s">
        <v>676</v>
      </c>
      <c r="E124" t="s">
        <v>690</v>
      </c>
      <c r="F124" t="s">
        <v>691</v>
      </c>
      <c r="G124" t="s">
        <v>691</v>
      </c>
      <c r="H124" t="s">
        <v>692</v>
      </c>
      <c r="I124" t="s">
        <v>693</v>
      </c>
      <c r="J124" t="str">
        <f t="shared" si="8"/>
        <v>藤岡市立鬼石中学校</v>
      </c>
    </row>
    <row r="125" spans="1:10">
      <c r="A125" s="345"/>
      <c r="B125" s="55">
        <f t="shared" si="6"/>
        <v>123</v>
      </c>
      <c r="C125">
        <v>1001</v>
      </c>
      <c r="D125" t="s">
        <v>676</v>
      </c>
      <c r="E125" t="s">
        <v>694</v>
      </c>
      <c r="F125" t="s">
        <v>695</v>
      </c>
      <c r="G125" t="s">
        <v>695</v>
      </c>
      <c r="H125" t="s">
        <v>696</v>
      </c>
      <c r="I125" t="s">
        <v>697</v>
      </c>
      <c r="J125" t="str">
        <f t="shared" si="8"/>
        <v>神流町立中里中学校</v>
      </c>
    </row>
    <row r="126" spans="1:10">
      <c r="A126" s="345"/>
      <c r="B126" s="55">
        <f t="shared" si="6"/>
        <v>124</v>
      </c>
      <c r="C126">
        <v>1001</v>
      </c>
      <c r="D126" t="s">
        <v>698</v>
      </c>
      <c r="E126" t="s">
        <v>699</v>
      </c>
      <c r="F126" t="s">
        <v>317</v>
      </c>
      <c r="G126" t="s">
        <v>317</v>
      </c>
      <c r="H126" t="s">
        <v>700</v>
      </c>
      <c r="I126" t="s">
        <v>701</v>
      </c>
      <c r="J126" t="str">
        <f t="shared" si="8"/>
        <v>富岡市立富岡中学校</v>
      </c>
    </row>
    <row r="127" spans="1:10">
      <c r="A127" s="345"/>
      <c r="B127" s="55">
        <f t="shared" si="6"/>
        <v>125</v>
      </c>
      <c r="C127">
        <v>1001</v>
      </c>
      <c r="D127" t="s">
        <v>698</v>
      </c>
      <c r="E127" t="s">
        <v>702</v>
      </c>
      <c r="F127" t="s">
        <v>318</v>
      </c>
      <c r="G127" t="s">
        <v>318</v>
      </c>
      <c r="H127" t="s">
        <v>703</v>
      </c>
      <c r="I127" t="s">
        <v>704</v>
      </c>
      <c r="J127" t="str">
        <f t="shared" si="8"/>
        <v>富岡市立東中学校</v>
      </c>
    </row>
    <row r="128" spans="1:10">
      <c r="A128" s="345"/>
      <c r="B128" s="55">
        <f t="shared" si="6"/>
        <v>126</v>
      </c>
      <c r="C128">
        <v>1001</v>
      </c>
      <c r="D128" t="s">
        <v>698</v>
      </c>
      <c r="E128" t="s">
        <v>705</v>
      </c>
      <c r="F128" t="s">
        <v>319</v>
      </c>
      <c r="G128" t="s">
        <v>319</v>
      </c>
      <c r="H128" t="s">
        <v>706</v>
      </c>
      <c r="I128" t="s">
        <v>707</v>
      </c>
      <c r="J128" t="str">
        <f t="shared" si="8"/>
        <v>富岡市立西中学校</v>
      </c>
    </row>
    <row r="129" spans="1:10">
      <c r="A129" s="345"/>
      <c r="B129" s="55">
        <f t="shared" si="6"/>
        <v>127</v>
      </c>
      <c r="C129">
        <v>1001</v>
      </c>
      <c r="D129" t="s">
        <v>698</v>
      </c>
      <c r="E129" t="s">
        <v>708</v>
      </c>
      <c r="F129" t="s">
        <v>320</v>
      </c>
      <c r="G129" t="s">
        <v>320</v>
      </c>
      <c r="H129" t="s">
        <v>709</v>
      </c>
      <c r="I129" t="s">
        <v>710</v>
      </c>
      <c r="J129" t="str">
        <f t="shared" si="8"/>
        <v>富岡市立北中学校</v>
      </c>
    </row>
    <row r="130" spans="1:10">
      <c r="A130" s="345"/>
      <c r="B130" s="55">
        <f t="shared" si="6"/>
        <v>128</v>
      </c>
      <c r="C130">
        <v>1001</v>
      </c>
      <c r="D130" t="s">
        <v>698</v>
      </c>
      <c r="E130" t="s">
        <v>711</v>
      </c>
      <c r="F130" t="s">
        <v>321</v>
      </c>
      <c r="G130" t="s">
        <v>321</v>
      </c>
      <c r="H130" t="s">
        <v>712</v>
      </c>
      <c r="I130" t="s">
        <v>713</v>
      </c>
      <c r="J130" t="str">
        <f t="shared" si="8"/>
        <v>富岡市立南中学校</v>
      </c>
    </row>
    <row r="131" spans="1:10">
      <c r="A131" s="345"/>
      <c r="B131" s="55">
        <f t="shared" ref="B131" si="11">B130+1</f>
        <v>129</v>
      </c>
      <c r="C131">
        <v>1001</v>
      </c>
      <c r="D131" t="s">
        <v>698</v>
      </c>
      <c r="E131" t="s">
        <v>714</v>
      </c>
      <c r="F131" t="s">
        <v>322</v>
      </c>
      <c r="G131" t="s">
        <v>322</v>
      </c>
      <c r="H131" t="s">
        <v>715</v>
      </c>
      <c r="I131" t="s">
        <v>716</v>
      </c>
      <c r="J131" t="str">
        <f t="shared" si="8"/>
        <v>甘楽町立甘楽中学校</v>
      </c>
    </row>
    <row r="132" spans="1:10">
      <c r="A132" s="345"/>
      <c r="B132" s="55">
        <f t="shared" ref="B132" si="12">B131+1</f>
        <v>130</v>
      </c>
      <c r="C132">
        <v>1001</v>
      </c>
      <c r="D132" t="s">
        <v>698</v>
      </c>
      <c r="E132" t="s">
        <v>717</v>
      </c>
      <c r="F132" t="s">
        <v>718</v>
      </c>
      <c r="G132" t="s">
        <v>718</v>
      </c>
      <c r="H132" t="s">
        <v>719</v>
      </c>
      <c r="I132" t="s">
        <v>720</v>
      </c>
      <c r="J132" t="str">
        <f t="shared" si="8"/>
        <v>下仁田町立下仁田中学校</v>
      </c>
    </row>
    <row r="133" spans="1:10">
      <c r="A133" s="345"/>
      <c r="B133" s="55">
        <f>B132+1</f>
        <v>131</v>
      </c>
      <c r="C133">
        <v>1101</v>
      </c>
      <c r="D133" t="s">
        <v>698</v>
      </c>
      <c r="E133" t="s">
        <v>721</v>
      </c>
      <c r="F133" t="s">
        <v>722</v>
      </c>
      <c r="G133" t="s">
        <v>722</v>
      </c>
      <c r="H133" t="s">
        <v>723</v>
      </c>
      <c r="I133" t="s">
        <v>724</v>
      </c>
      <c r="J133" t="str">
        <f t="shared" si="8"/>
        <v>南牧村立南牧中学校</v>
      </c>
    </row>
    <row r="134" spans="1:10">
      <c r="A134" s="345"/>
      <c r="B134" s="55">
        <f t="shared" ref="B134" si="13">B133+1</f>
        <v>132</v>
      </c>
      <c r="C134">
        <f>C133+1</f>
        <v>1102</v>
      </c>
      <c r="D134" t="s">
        <v>98</v>
      </c>
      <c r="E134" t="s">
        <v>725</v>
      </c>
      <c r="F134" t="s">
        <v>726</v>
      </c>
      <c r="G134" t="s">
        <v>726</v>
      </c>
      <c r="H134" t="s">
        <v>727</v>
      </c>
      <c r="I134" t="s">
        <v>728</v>
      </c>
      <c r="J134" t="str">
        <f t="shared" si="8"/>
        <v>安中市立第一中学校</v>
      </c>
    </row>
    <row r="135" spans="1:10">
      <c r="A135" s="345"/>
      <c r="B135" s="55">
        <f t="shared" ref="B135" si="14">B134+1</f>
        <v>133</v>
      </c>
      <c r="C135">
        <f>C134+1</f>
        <v>1103</v>
      </c>
      <c r="D135" t="s">
        <v>98</v>
      </c>
      <c r="E135" t="s">
        <v>729</v>
      </c>
      <c r="F135" t="s">
        <v>730</v>
      </c>
      <c r="G135" t="s">
        <v>730</v>
      </c>
      <c r="H135" t="s">
        <v>731</v>
      </c>
      <c r="I135" t="s">
        <v>732</v>
      </c>
      <c r="J135" t="str">
        <f t="shared" si="8"/>
        <v>安中市立第二中学校</v>
      </c>
    </row>
    <row r="136" spans="1:10">
      <c r="A136" s="345"/>
      <c r="B136" s="55">
        <f t="shared" ref="B136" si="15">B135+1</f>
        <v>134</v>
      </c>
      <c r="C136">
        <f>C135+1</f>
        <v>1104</v>
      </c>
      <c r="D136" t="s">
        <v>98</v>
      </c>
      <c r="E136" t="s">
        <v>733</v>
      </c>
      <c r="F136" t="s">
        <v>734</v>
      </c>
      <c r="G136" t="s">
        <v>734</v>
      </c>
      <c r="H136" t="s">
        <v>735</v>
      </c>
      <c r="I136" t="s">
        <v>736</v>
      </c>
      <c r="J136" t="str">
        <f t="shared" si="8"/>
        <v>新島学園中学校</v>
      </c>
    </row>
    <row r="137" spans="1:10">
      <c r="A137" s="345"/>
      <c r="B137" s="55">
        <f t="shared" ref="B137" si="16">B136+1</f>
        <v>135</v>
      </c>
      <c r="C137">
        <f>C136+1</f>
        <v>1105</v>
      </c>
      <c r="D137" t="s">
        <v>98</v>
      </c>
      <c r="E137" t="s">
        <v>811</v>
      </c>
      <c r="F137" t="s">
        <v>812</v>
      </c>
      <c r="G137" t="s">
        <v>812</v>
      </c>
      <c r="H137" t="s">
        <v>737</v>
      </c>
      <c r="I137" t="s">
        <v>738</v>
      </c>
      <c r="J137" t="str">
        <f t="shared" si="8"/>
        <v>安中市立松井田中学校</v>
      </c>
    </row>
    <row r="138" spans="1:10">
      <c r="A138" s="345"/>
      <c r="B138" s="55">
        <f t="shared" ref="B138" si="17">B137+1</f>
        <v>136</v>
      </c>
      <c r="C138">
        <f t="shared" ref="C138:C144" si="18">C137+1</f>
        <v>1106</v>
      </c>
      <c r="D138" t="s">
        <v>136</v>
      </c>
      <c r="E138" t="s">
        <v>739</v>
      </c>
      <c r="F138" t="s">
        <v>740</v>
      </c>
      <c r="G138" t="s">
        <v>740</v>
      </c>
      <c r="H138" t="s">
        <v>741</v>
      </c>
      <c r="I138" t="s">
        <v>742</v>
      </c>
      <c r="J138" t="str">
        <f t="shared" ref="J138:J141" si="19">E138</f>
        <v>中之条町立中之条中学校</v>
      </c>
    </row>
    <row r="139" spans="1:10">
      <c r="A139" s="345"/>
      <c r="B139" s="55">
        <f t="shared" ref="B139" si="20">B138+1</f>
        <v>137</v>
      </c>
      <c r="C139">
        <f t="shared" si="18"/>
        <v>1107</v>
      </c>
      <c r="D139" t="s">
        <v>136</v>
      </c>
      <c r="E139" t="s">
        <v>743</v>
      </c>
      <c r="F139" t="s">
        <v>744</v>
      </c>
      <c r="G139" t="s">
        <v>744</v>
      </c>
      <c r="H139" t="s">
        <v>745</v>
      </c>
      <c r="I139" t="s">
        <v>746</v>
      </c>
      <c r="J139" t="str">
        <f t="shared" si="19"/>
        <v>中之条町立西中学校</v>
      </c>
    </row>
    <row r="140" spans="1:10">
      <c r="A140" s="345"/>
      <c r="B140" s="55">
        <f t="shared" ref="B140" si="21">B139+1</f>
        <v>138</v>
      </c>
      <c r="C140">
        <f t="shared" si="18"/>
        <v>1108</v>
      </c>
      <c r="D140" t="s">
        <v>136</v>
      </c>
      <c r="E140" t="s">
        <v>747</v>
      </c>
      <c r="F140" t="s">
        <v>336</v>
      </c>
      <c r="G140" t="s">
        <v>336</v>
      </c>
      <c r="H140" t="s">
        <v>748</v>
      </c>
      <c r="I140" t="s">
        <v>749</v>
      </c>
      <c r="J140" t="str">
        <f t="shared" si="19"/>
        <v>東吾妻町立東吾妻中学校</v>
      </c>
    </row>
    <row r="141" spans="1:10">
      <c r="A141" s="345"/>
      <c r="B141" s="55">
        <f t="shared" ref="B141" si="22">B140+1</f>
        <v>139</v>
      </c>
      <c r="C141">
        <f t="shared" si="18"/>
        <v>1109</v>
      </c>
      <c r="D141" t="s">
        <v>136</v>
      </c>
      <c r="E141" t="s">
        <v>831</v>
      </c>
      <c r="F141" t="s">
        <v>827</v>
      </c>
      <c r="G141" t="s">
        <v>827</v>
      </c>
      <c r="H141" t="s">
        <v>750</v>
      </c>
      <c r="I141" t="s">
        <v>751</v>
      </c>
      <c r="J141" t="str">
        <f t="shared" si="19"/>
        <v>長野原町立長野原中学校</v>
      </c>
    </row>
    <row r="142" spans="1:10">
      <c r="A142" s="345"/>
      <c r="B142" s="55">
        <f t="shared" ref="B142" si="23">B141+1</f>
        <v>140</v>
      </c>
      <c r="C142">
        <f>C141+1</f>
        <v>1110</v>
      </c>
      <c r="D142" t="s">
        <v>136</v>
      </c>
      <c r="E142" t="s">
        <v>752</v>
      </c>
      <c r="F142" t="s">
        <v>753</v>
      </c>
      <c r="G142" t="s">
        <v>753</v>
      </c>
      <c r="H142" t="s">
        <v>754</v>
      </c>
      <c r="I142" t="s">
        <v>755</v>
      </c>
      <c r="J142" t="str">
        <f t="shared" ref="J142:J144" si="24">E142</f>
        <v>嬬恋村立嬬恋中学校</v>
      </c>
    </row>
    <row r="143" spans="1:10">
      <c r="A143" s="345"/>
      <c r="B143" s="55">
        <f t="shared" ref="B143" si="25">B142+1</f>
        <v>141</v>
      </c>
      <c r="C143">
        <f t="shared" si="18"/>
        <v>1111</v>
      </c>
      <c r="D143" t="s">
        <v>136</v>
      </c>
      <c r="E143" t="s">
        <v>756</v>
      </c>
      <c r="F143" t="s">
        <v>757</v>
      </c>
      <c r="G143" t="s">
        <v>757</v>
      </c>
      <c r="H143" t="s">
        <v>758</v>
      </c>
      <c r="I143" t="s">
        <v>759</v>
      </c>
      <c r="J143" t="str">
        <f t="shared" si="24"/>
        <v>草津町立草津中学校</v>
      </c>
    </row>
    <row r="144" spans="1:10">
      <c r="A144" s="345"/>
      <c r="B144" s="55">
        <f t="shared" ref="B144" si="26">B143+1</f>
        <v>142</v>
      </c>
      <c r="C144">
        <f t="shared" si="18"/>
        <v>1112</v>
      </c>
      <c r="D144" t="s">
        <v>136</v>
      </c>
      <c r="E144" t="s">
        <v>756</v>
      </c>
      <c r="F144" t="s">
        <v>757</v>
      </c>
      <c r="G144" t="s">
        <v>757</v>
      </c>
      <c r="H144" t="s">
        <v>758</v>
      </c>
      <c r="I144" t="s">
        <v>759</v>
      </c>
      <c r="J144" t="str">
        <f t="shared" si="24"/>
        <v>草津町立草津中学校</v>
      </c>
    </row>
    <row r="145" spans="1:10">
      <c r="A145" s="345"/>
      <c r="B145" s="55">
        <f>B144+1</f>
        <v>143</v>
      </c>
      <c r="C145">
        <f>C144+1</f>
        <v>1113</v>
      </c>
      <c r="D145" t="s">
        <v>136</v>
      </c>
      <c r="E145" t="s">
        <v>760</v>
      </c>
      <c r="F145" t="s">
        <v>339</v>
      </c>
      <c r="G145" t="s">
        <v>339</v>
      </c>
      <c r="H145" t="s">
        <v>761</v>
      </c>
      <c r="I145" t="s">
        <v>762</v>
      </c>
      <c r="J145" t="s">
        <v>760</v>
      </c>
    </row>
    <row r="146" spans="1:10">
      <c r="A146" s="345"/>
      <c r="B146" s="55">
        <f t="shared" ref="B146" si="27">B145+1</f>
        <v>144</v>
      </c>
      <c r="C146">
        <v>1301</v>
      </c>
      <c r="D146" t="s">
        <v>138</v>
      </c>
      <c r="E146" t="s">
        <v>763</v>
      </c>
      <c r="F146" t="s">
        <v>343</v>
      </c>
      <c r="G146" t="s">
        <v>343</v>
      </c>
      <c r="H146" t="s">
        <v>764</v>
      </c>
      <c r="I146" t="s">
        <v>765</v>
      </c>
      <c r="J146" t="str">
        <f t="shared" ref="J146:J158" si="28">E146</f>
        <v>片品村立片品中学校</v>
      </c>
    </row>
    <row r="147" spans="1:10">
      <c r="A147" s="345"/>
      <c r="B147" s="55">
        <f t="shared" ref="B147" si="29">B146+1</f>
        <v>145</v>
      </c>
      <c r="C147">
        <f>C146+1</f>
        <v>1302</v>
      </c>
      <c r="D147" t="s">
        <v>138</v>
      </c>
      <c r="E147" t="s">
        <v>766</v>
      </c>
      <c r="F147" t="s">
        <v>344</v>
      </c>
      <c r="G147" t="s">
        <v>344</v>
      </c>
      <c r="H147" t="s">
        <v>767</v>
      </c>
      <c r="I147" t="s">
        <v>768</v>
      </c>
      <c r="J147" t="str">
        <f t="shared" si="28"/>
        <v>川場村立川場中学校</v>
      </c>
    </row>
    <row r="148" spans="1:10">
      <c r="A148" s="345"/>
      <c r="B148" s="55">
        <f t="shared" ref="B148" si="30">B147+1</f>
        <v>146</v>
      </c>
      <c r="C148">
        <f>C147+1</f>
        <v>1303</v>
      </c>
      <c r="D148" t="s">
        <v>138</v>
      </c>
      <c r="E148" t="s">
        <v>809</v>
      </c>
      <c r="F148" t="s">
        <v>810</v>
      </c>
      <c r="G148" t="s">
        <v>810</v>
      </c>
      <c r="H148" t="s">
        <v>769</v>
      </c>
      <c r="I148" t="s">
        <v>770</v>
      </c>
      <c r="J148" t="str">
        <f t="shared" si="28"/>
        <v>みなかみ町立みなかみ中学校</v>
      </c>
    </row>
    <row r="149" spans="1:10">
      <c r="A149" s="345"/>
      <c r="B149" s="55">
        <f t="shared" ref="B149" si="31">B148+1</f>
        <v>147</v>
      </c>
      <c r="C149">
        <v>1401</v>
      </c>
      <c r="D149" t="s">
        <v>138</v>
      </c>
      <c r="E149" t="s">
        <v>771</v>
      </c>
      <c r="F149" t="s">
        <v>345</v>
      </c>
      <c r="G149" t="s">
        <v>345</v>
      </c>
      <c r="H149" t="s">
        <v>772</v>
      </c>
      <c r="I149" t="s">
        <v>773</v>
      </c>
      <c r="J149" t="str">
        <f t="shared" si="28"/>
        <v>昭和村立昭和中学校</v>
      </c>
    </row>
    <row r="150" spans="1:10">
      <c r="A150" s="345"/>
      <c r="B150" s="55">
        <f t="shared" ref="B150:C150" si="32">B149+1</f>
        <v>148</v>
      </c>
      <c r="C150">
        <f t="shared" si="32"/>
        <v>1402</v>
      </c>
      <c r="D150" t="s">
        <v>139</v>
      </c>
      <c r="E150" t="s">
        <v>774</v>
      </c>
      <c r="F150" t="s">
        <v>775</v>
      </c>
      <c r="G150" t="s">
        <v>775</v>
      </c>
      <c r="H150" t="s">
        <v>776</v>
      </c>
      <c r="I150" t="s">
        <v>777</v>
      </c>
      <c r="J150" t="str">
        <f t="shared" si="28"/>
        <v>板倉町立板倉中学校</v>
      </c>
    </row>
    <row r="151" spans="1:10">
      <c r="A151" s="345"/>
      <c r="B151" s="55">
        <f t="shared" ref="B151:C151" si="33">B150+1</f>
        <v>149</v>
      </c>
      <c r="C151">
        <f t="shared" si="33"/>
        <v>1403</v>
      </c>
      <c r="D151" t="s">
        <v>139</v>
      </c>
      <c r="E151" t="s">
        <v>778</v>
      </c>
      <c r="F151" t="s">
        <v>779</v>
      </c>
      <c r="G151" t="s">
        <v>779</v>
      </c>
      <c r="H151" t="s">
        <v>780</v>
      </c>
      <c r="I151" t="s">
        <v>781</v>
      </c>
      <c r="J151" t="str">
        <f t="shared" si="28"/>
        <v>明和町立明和中学校</v>
      </c>
    </row>
    <row r="152" spans="1:10">
      <c r="A152" s="345"/>
      <c r="B152" s="55">
        <f t="shared" ref="B152:C152" si="34">B151+1</f>
        <v>150</v>
      </c>
      <c r="C152">
        <f t="shared" si="34"/>
        <v>1404</v>
      </c>
      <c r="D152" t="s">
        <v>139</v>
      </c>
      <c r="E152" t="s">
        <v>782</v>
      </c>
      <c r="F152" t="s">
        <v>783</v>
      </c>
      <c r="G152" t="s">
        <v>783</v>
      </c>
      <c r="H152" t="s">
        <v>784</v>
      </c>
      <c r="I152" t="s">
        <v>785</v>
      </c>
      <c r="J152" t="str">
        <f t="shared" si="28"/>
        <v>千代田町立千代田中学校</v>
      </c>
    </row>
    <row r="153" spans="1:10">
      <c r="A153" s="345"/>
      <c r="B153" s="55">
        <f t="shared" ref="B153:C153" si="35">B152+1</f>
        <v>151</v>
      </c>
      <c r="C153">
        <f t="shared" si="35"/>
        <v>1405</v>
      </c>
      <c r="D153" t="s">
        <v>139</v>
      </c>
      <c r="E153" t="s">
        <v>786</v>
      </c>
      <c r="F153" t="s">
        <v>787</v>
      </c>
      <c r="G153" t="s">
        <v>787</v>
      </c>
      <c r="H153" t="s">
        <v>788</v>
      </c>
      <c r="I153" t="s">
        <v>789</v>
      </c>
      <c r="J153" t="str">
        <f t="shared" si="28"/>
        <v>大泉町立南中学校</v>
      </c>
    </row>
    <row r="154" spans="1:10">
      <c r="A154" s="345"/>
      <c r="B154" s="55">
        <f t="shared" ref="B154:C154" si="36">B153+1</f>
        <v>152</v>
      </c>
      <c r="C154">
        <f t="shared" si="36"/>
        <v>1406</v>
      </c>
      <c r="D154" t="s">
        <v>139</v>
      </c>
      <c r="E154" t="s">
        <v>790</v>
      </c>
      <c r="F154" t="s">
        <v>791</v>
      </c>
      <c r="G154" t="s">
        <v>791</v>
      </c>
      <c r="H154" t="s">
        <v>792</v>
      </c>
      <c r="I154" t="s">
        <v>793</v>
      </c>
      <c r="J154" t="str">
        <f t="shared" si="28"/>
        <v>大泉町立北中学校</v>
      </c>
    </row>
    <row r="155" spans="1:10">
      <c r="A155" s="345"/>
      <c r="B155" s="55">
        <f t="shared" ref="B155:C155" si="37">B154+1</f>
        <v>153</v>
      </c>
      <c r="C155">
        <f t="shared" si="37"/>
        <v>1407</v>
      </c>
      <c r="D155" t="s">
        <v>139</v>
      </c>
      <c r="E155" t="s">
        <v>794</v>
      </c>
      <c r="F155" t="s">
        <v>795</v>
      </c>
      <c r="G155" t="s">
        <v>795</v>
      </c>
      <c r="H155" t="s">
        <v>796</v>
      </c>
      <c r="I155" t="s">
        <v>797</v>
      </c>
      <c r="J155" t="str">
        <f t="shared" si="28"/>
        <v>大泉町立西中学校</v>
      </c>
    </row>
    <row r="156" spans="1:10">
      <c r="A156" s="345"/>
      <c r="B156" s="55">
        <f t="shared" ref="B156:C156" si="38">B155+1</f>
        <v>154</v>
      </c>
      <c r="C156">
        <f t="shared" si="38"/>
        <v>1408</v>
      </c>
      <c r="D156" t="s">
        <v>139</v>
      </c>
      <c r="E156" t="s">
        <v>798</v>
      </c>
      <c r="F156" t="s">
        <v>799</v>
      </c>
      <c r="G156" t="s">
        <v>799</v>
      </c>
      <c r="H156" t="s">
        <v>800</v>
      </c>
      <c r="I156" t="s">
        <v>801</v>
      </c>
      <c r="J156" t="str">
        <f t="shared" si="28"/>
        <v>邑楽町立邑楽中学校</v>
      </c>
    </row>
    <row r="157" spans="1:10">
      <c r="A157" s="345"/>
      <c r="B157" s="55">
        <f t="shared" ref="B157:C157" si="39">B156+1</f>
        <v>155</v>
      </c>
      <c r="C157">
        <f t="shared" si="39"/>
        <v>1409</v>
      </c>
      <c r="D157" t="s">
        <v>139</v>
      </c>
      <c r="E157" t="s">
        <v>802</v>
      </c>
      <c r="F157" t="s">
        <v>803</v>
      </c>
      <c r="G157" t="s">
        <v>803</v>
      </c>
      <c r="H157" t="s">
        <v>804</v>
      </c>
      <c r="I157" t="s">
        <v>805</v>
      </c>
      <c r="J157" t="str">
        <f t="shared" si="28"/>
        <v>邑楽町立邑楽南中学校</v>
      </c>
    </row>
    <row r="158" spans="1:10">
      <c r="A158" s="345"/>
      <c r="B158" s="55">
        <f t="shared" ref="B158:C158" si="40">B157+1</f>
        <v>156</v>
      </c>
      <c r="C158">
        <f t="shared" si="40"/>
        <v>1410</v>
      </c>
      <c r="D158" t="s">
        <v>139</v>
      </c>
      <c r="E158" t="s">
        <v>802</v>
      </c>
      <c r="F158" t="s">
        <v>803</v>
      </c>
      <c r="G158" t="s">
        <v>803</v>
      </c>
      <c r="H158" t="s">
        <v>804</v>
      </c>
      <c r="I158" t="s">
        <v>805</v>
      </c>
      <c r="J158" t="str">
        <f t="shared" si="28"/>
        <v>邑楽町立邑楽南中学校</v>
      </c>
    </row>
    <row r="159" spans="1:10">
      <c r="A159" s="345"/>
      <c r="B159" s="55">
        <f t="shared" ref="B159:C159" si="41">B158+1</f>
        <v>157</v>
      </c>
      <c r="C159">
        <f t="shared" si="41"/>
        <v>1411</v>
      </c>
      <c r="D159" t="s">
        <v>139</v>
      </c>
      <c r="E159" t="s">
        <v>802</v>
      </c>
      <c r="F159" t="s">
        <v>803</v>
      </c>
      <c r="G159" t="s">
        <v>803</v>
      </c>
      <c r="H159" t="s">
        <v>804</v>
      </c>
      <c r="I159" t="s">
        <v>805</v>
      </c>
      <c r="J159" t="str">
        <f t="shared" ref="J159:J162" si="42">E159</f>
        <v>邑楽町立邑楽南中学校</v>
      </c>
    </row>
    <row r="160" spans="1:10">
      <c r="A160" s="345"/>
      <c r="B160" s="55">
        <f t="shared" ref="B160" si="43">B159+1</f>
        <v>158</v>
      </c>
      <c r="C160">
        <v>1501</v>
      </c>
      <c r="D160" t="s">
        <v>837</v>
      </c>
      <c r="E160" t="s">
        <v>838</v>
      </c>
      <c r="F160" t="s">
        <v>838</v>
      </c>
      <c r="G160" t="s">
        <v>838</v>
      </c>
      <c r="J160" t="str">
        <f t="shared" si="42"/>
        <v>スマイリー</v>
      </c>
    </row>
    <row r="161" spans="1:10">
      <c r="A161" s="345"/>
      <c r="B161" s="55">
        <f t="shared" ref="B161" si="44">B160+1</f>
        <v>159</v>
      </c>
      <c r="C161">
        <v>1502</v>
      </c>
      <c r="D161" t="s">
        <v>837</v>
      </c>
      <c r="E161" t="s">
        <v>839</v>
      </c>
      <c r="F161" t="s">
        <v>839</v>
      </c>
      <c r="G161" t="s">
        <v>839</v>
      </c>
      <c r="J161" t="str">
        <f t="shared" si="42"/>
        <v>KENDAI</v>
      </c>
    </row>
    <row r="162" spans="1:10">
      <c r="A162" s="345"/>
      <c r="B162" s="55">
        <f t="shared" ref="B162" si="45">B161+1</f>
        <v>160</v>
      </c>
      <c r="C162">
        <v>1503</v>
      </c>
      <c r="D162" t="s">
        <v>837</v>
      </c>
      <c r="E162" t="s">
        <v>840</v>
      </c>
      <c r="F162" t="s">
        <v>840</v>
      </c>
      <c r="G162" t="s">
        <v>840</v>
      </c>
      <c r="J162" t="str">
        <f t="shared" si="42"/>
        <v>渋川スポ少</v>
      </c>
    </row>
    <row r="163" spans="1:10">
      <c r="B163" s="55"/>
    </row>
  </sheetData>
  <mergeCells count="1">
    <mergeCell ref="A1:A162"/>
  </mergeCells>
  <phoneticPr fontId="3"/>
  <hyperlinks>
    <hyperlink ref="A1:A34" location="表紙!A1" display="表紙へ戻る"/>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Q10"/>
  <sheetViews>
    <sheetView zoomScaleNormal="100" workbookViewId="0">
      <selection sqref="A1:B2"/>
    </sheetView>
  </sheetViews>
  <sheetFormatPr defaultRowHeight="13.5"/>
  <sheetData>
    <row r="1" spans="1:17">
      <c r="A1" s="134" t="s">
        <v>15</v>
      </c>
      <c r="B1" s="134"/>
    </row>
    <row r="2" spans="1:17">
      <c r="A2" s="134"/>
      <c r="B2" s="134"/>
    </row>
    <row r="4" spans="1:17" ht="88.5" customHeight="1">
      <c r="C4" s="135" t="s">
        <v>16</v>
      </c>
      <c r="D4" s="135"/>
      <c r="E4" s="135"/>
      <c r="F4" s="135"/>
      <c r="G4" s="135"/>
      <c r="H4" s="135"/>
      <c r="I4" s="135"/>
      <c r="J4" s="135"/>
      <c r="K4" s="135"/>
      <c r="L4" s="135"/>
      <c r="M4" s="135"/>
      <c r="N4" s="135"/>
      <c r="O4" s="135"/>
      <c r="P4" s="135"/>
      <c r="Q4" s="135"/>
    </row>
    <row r="5" spans="1:17" ht="197.25" customHeight="1">
      <c r="C5" s="136">
        <f>初期１!G4</f>
        <v>0</v>
      </c>
      <c r="D5" s="136"/>
      <c r="E5" s="136"/>
      <c r="F5" s="136"/>
      <c r="G5" s="136"/>
      <c r="H5" s="136"/>
      <c r="I5" s="136"/>
      <c r="J5" s="136"/>
      <c r="K5" s="136"/>
      <c r="L5" s="136"/>
      <c r="M5" s="136"/>
      <c r="N5" s="136"/>
      <c r="O5" s="136"/>
      <c r="P5" s="136"/>
      <c r="Q5" s="136"/>
    </row>
    <row r="6" spans="1:17" ht="174" customHeight="1">
      <c r="C6" s="137" t="str">
        <f>初期１!G5&amp;"中学校"</f>
        <v>中学校</v>
      </c>
      <c r="D6" s="137"/>
      <c r="E6" s="137"/>
      <c r="F6" s="137"/>
      <c r="G6" s="137"/>
      <c r="H6" s="137"/>
      <c r="I6" s="137"/>
      <c r="J6" s="137"/>
      <c r="K6" s="137"/>
      <c r="L6" s="137"/>
      <c r="M6" s="137"/>
      <c r="N6" s="137"/>
      <c r="O6" s="137"/>
      <c r="P6" s="137"/>
      <c r="Q6" s="137"/>
    </row>
    <row r="7" spans="1:17" ht="24">
      <c r="C7" s="132" t="s">
        <v>17</v>
      </c>
      <c r="D7" s="132"/>
      <c r="E7" s="132"/>
      <c r="F7" s="132"/>
      <c r="G7" s="132"/>
      <c r="H7" s="132"/>
      <c r="I7" s="132"/>
      <c r="J7" s="132"/>
      <c r="K7" s="132"/>
      <c r="L7" s="132"/>
      <c r="M7" s="132"/>
      <c r="N7" s="132"/>
      <c r="O7" s="132"/>
      <c r="P7" s="132"/>
      <c r="Q7" s="132"/>
    </row>
    <row r="8" spans="1:17" ht="25.5" customHeight="1">
      <c r="C8" s="133" t="s">
        <v>18</v>
      </c>
      <c r="D8" s="133"/>
      <c r="E8" s="133"/>
      <c r="F8" s="133"/>
      <c r="G8" s="133"/>
      <c r="H8" s="133"/>
      <c r="I8" s="133"/>
      <c r="J8" s="133"/>
      <c r="K8" s="133"/>
      <c r="L8" s="133"/>
      <c r="M8" s="133"/>
      <c r="N8" s="133"/>
      <c r="O8" s="133"/>
      <c r="P8" s="133"/>
      <c r="Q8" s="133"/>
    </row>
    <row r="9" spans="1:17" ht="25.5" customHeight="1">
      <c r="C9" s="133"/>
      <c r="D9" s="133"/>
      <c r="E9" s="133"/>
      <c r="F9" s="133"/>
      <c r="G9" s="133"/>
      <c r="H9" s="133"/>
      <c r="I9" s="133"/>
      <c r="J9" s="133"/>
      <c r="K9" s="133"/>
      <c r="L9" s="133"/>
      <c r="M9" s="133"/>
      <c r="N9" s="133"/>
      <c r="O9" s="133"/>
      <c r="P9" s="133"/>
      <c r="Q9" s="133"/>
    </row>
    <row r="10" spans="1:17" ht="25.5">
      <c r="C10" s="27"/>
      <c r="D10" s="27"/>
      <c r="E10" s="27"/>
      <c r="F10" s="131" t="s">
        <v>19</v>
      </c>
      <c r="G10" s="131"/>
      <c r="H10" s="131"/>
      <c r="I10" s="131"/>
      <c r="J10" s="131"/>
      <c r="K10" s="131"/>
      <c r="L10" s="131"/>
      <c r="M10" s="131"/>
      <c r="N10" s="131"/>
      <c r="O10" s="131"/>
      <c r="P10" s="131"/>
      <c r="Q10" s="131"/>
    </row>
  </sheetData>
  <mergeCells count="7">
    <mergeCell ref="F10:Q10"/>
    <mergeCell ref="C7:Q7"/>
    <mergeCell ref="C8:Q9"/>
    <mergeCell ref="A1:B2"/>
    <mergeCell ref="C4:Q4"/>
    <mergeCell ref="C5:Q5"/>
    <mergeCell ref="C6:Q6"/>
  </mergeCells>
  <phoneticPr fontId="3"/>
  <hyperlinks>
    <hyperlink ref="A1:B2" location="表紙!A1" display="表紙へ戻る"/>
  </hyperlinks>
  <pageMargins left="0.52" right="0.56999999999999995" top="0.43" bottom="0.51" header="0.34"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8">
    <tabColor indexed="51"/>
  </sheetPr>
  <dimension ref="A1:P80"/>
  <sheetViews>
    <sheetView zoomScale="90" workbookViewId="0">
      <selection activeCell="D27" sqref="D27:G29"/>
    </sheetView>
  </sheetViews>
  <sheetFormatPr defaultColWidth="9" defaultRowHeight="13.5"/>
  <cols>
    <col min="1" max="1" width="6.375" style="14" customWidth="1"/>
    <col min="2" max="15" width="7.5" style="14" customWidth="1"/>
    <col min="16" max="16384" width="9" style="14"/>
  </cols>
  <sheetData>
    <row r="1" spans="1:15" ht="7.5" customHeight="1"/>
    <row r="2" spans="1:15" ht="13.5" customHeight="1">
      <c r="A2" s="153" t="s">
        <v>15</v>
      </c>
      <c r="B2" s="160" t="s">
        <v>845</v>
      </c>
      <c r="C2" s="160"/>
      <c r="D2" s="160"/>
      <c r="E2" s="160"/>
      <c r="F2" s="160"/>
      <c r="G2" s="160"/>
      <c r="H2" s="160"/>
      <c r="I2" s="160"/>
      <c r="J2" s="160"/>
      <c r="K2" s="160"/>
      <c r="L2" s="160"/>
      <c r="M2" s="160"/>
      <c r="N2" s="160"/>
      <c r="O2" s="160"/>
    </row>
    <row r="3" spans="1:15" ht="13.5" customHeight="1">
      <c r="A3" s="153"/>
      <c r="B3" s="160"/>
      <c r="C3" s="160"/>
      <c r="D3" s="160"/>
      <c r="E3" s="160"/>
      <c r="F3" s="160"/>
      <c r="G3" s="160"/>
      <c r="H3" s="160"/>
      <c r="I3" s="160"/>
      <c r="J3" s="160"/>
      <c r="K3" s="160"/>
      <c r="L3" s="160"/>
      <c r="M3" s="160"/>
      <c r="N3" s="160"/>
      <c r="O3" s="160"/>
    </row>
    <row r="4" spans="1:15" ht="6.75" customHeight="1">
      <c r="A4" s="153"/>
    </row>
    <row r="5" spans="1:15">
      <c r="A5" s="153"/>
      <c r="B5" s="161" t="s">
        <v>846</v>
      </c>
      <c r="C5" s="161"/>
      <c r="D5" s="161"/>
      <c r="E5" s="161"/>
      <c r="F5" s="161"/>
      <c r="G5" s="161"/>
      <c r="H5" s="161"/>
      <c r="I5" s="161"/>
      <c r="J5" s="161"/>
      <c r="K5" s="161"/>
      <c r="L5" s="161"/>
      <c r="M5" s="161"/>
      <c r="N5" s="161"/>
      <c r="O5" s="161"/>
    </row>
    <row r="6" spans="1:15">
      <c r="A6" s="153"/>
      <c r="B6" s="161"/>
      <c r="C6" s="161"/>
      <c r="D6" s="161"/>
      <c r="E6" s="161"/>
      <c r="F6" s="161"/>
      <c r="G6" s="161"/>
      <c r="H6" s="161"/>
      <c r="I6" s="161"/>
      <c r="J6" s="161"/>
      <c r="K6" s="161"/>
      <c r="L6" s="161"/>
      <c r="M6" s="161"/>
      <c r="N6" s="161"/>
      <c r="O6" s="161"/>
    </row>
    <row r="7" spans="1:15" ht="6.75" customHeight="1">
      <c r="A7" s="153"/>
    </row>
    <row r="8" spans="1:15" ht="21" customHeight="1">
      <c r="A8" s="153"/>
      <c r="B8" s="148" t="s">
        <v>20</v>
      </c>
      <c r="C8" s="148"/>
      <c r="D8" s="148"/>
      <c r="E8" s="148"/>
      <c r="F8" s="138" t="s">
        <v>21</v>
      </c>
      <c r="G8" s="152" t="s">
        <v>7</v>
      </c>
      <c r="H8" s="152"/>
      <c r="I8" s="152"/>
      <c r="J8" s="152"/>
      <c r="K8" s="162"/>
      <c r="L8" s="8"/>
      <c r="M8" s="8"/>
      <c r="N8" s="8"/>
      <c r="O8" s="8"/>
    </row>
    <row r="9" spans="1:15" ht="21" customHeight="1">
      <c r="A9" s="153"/>
      <c r="B9" s="148"/>
      <c r="C9" s="148"/>
      <c r="D9" s="148"/>
      <c r="E9" s="148"/>
      <c r="F9" s="138"/>
      <c r="G9" s="152"/>
      <c r="H9" s="152"/>
      <c r="I9" s="152"/>
      <c r="J9" s="152"/>
      <c r="K9" s="162"/>
      <c r="L9" s="8"/>
      <c r="M9" s="8"/>
      <c r="N9" s="8"/>
      <c r="O9" s="8"/>
    </row>
    <row r="10" spans="1:15" ht="6.75" customHeight="1">
      <c r="A10" s="153"/>
    </row>
    <row r="11" spans="1:15" ht="13.5" customHeight="1">
      <c r="A11" s="153"/>
      <c r="B11" s="148" t="s">
        <v>847</v>
      </c>
      <c r="C11" s="148"/>
      <c r="D11" s="148"/>
      <c r="E11" s="148"/>
      <c r="F11" s="138" t="s">
        <v>21</v>
      </c>
      <c r="G11" s="154"/>
      <c r="H11" s="155"/>
      <c r="I11" s="155"/>
      <c r="J11" s="156"/>
      <c r="K11" s="138"/>
      <c r="L11" s="163" t="s">
        <v>806</v>
      </c>
      <c r="M11" s="163"/>
      <c r="N11" s="163"/>
      <c r="O11" s="163"/>
    </row>
    <row r="12" spans="1:15" ht="13.5" customHeight="1">
      <c r="A12" s="153"/>
      <c r="B12" s="148"/>
      <c r="C12" s="148"/>
      <c r="D12" s="148"/>
      <c r="E12" s="148"/>
      <c r="F12" s="138"/>
      <c r="G12" s="157"/>
      <c r="H12" s="158"/>
      <c r="I12" s="158"/>
      <c r="J12" s="159"/>
      <c r="K12" s="138"/>
      <c r="L12" s="163"/>
      <c r="M12" s="163"/>
      <c r="N12" s="163"/>
      <c r="O12" s="163"/>
    </row>
    <row r="13" spans="1:15" ht="5.25" customHeight="1">
      <c r="A13" s="153"/>
      <c r="G13" s="29"/>
      <c r="H13" s="29"/>
      <c r="I13" s="29"/>
      <c r="J13" s="29"/>
      <c r="L13" s="28"/>
      <c r="M13" s="28"/>
      <c r="N13" s="28"/>
      <c r="O13" s="28"/>
    </row>
    <row r="14" spans="1:15">
      <c r="A14" s="153"/>
      <c r="B14" s="148" t="s">
        <v>23</v>
      </c>
      <c r="C14" s="148"/>
      <c r="D14" s="148"/>
      <c r="E14" s="148"/>
      <c r="F14" s="138" t="s">
        <v>21</v>
      </c>
      <c r="G14" s="152"/>
      <c r="H14" s="152"/>
      <c r="I14" s="152"/>
      <c r="J14" s="152"/>
      <c r="K14" s="138"/>
      <c r="L14" s="147" t="s">
        <v>807</v>
      </c>
      <c r="M14" s="147"/>
      <c r="N14" s="147"/>
      <c r="O14" s="147"/>
    </row>
    <row r="15" spans="1:15">
      <c r="A15" s="153"/>
      <c r="B15" s="148"/>
      <c r="C15" s="148"/>
      <c r="D15" s="148"/>
      <c r="E15" s="148"/>
      <c r="F15" s="138"/>
      <c r="G15" s="152"/>
      <c r="H15" s="152"/>
      <c r="I15" s="152"/>
      <c r="J15" s="152"/>
      <c r="K15" s="138"/>
      <c r="L15" s="147"/>
      <c r="M15" s="147"/>
      <c r="N15" s="147"/>
      <c r="O15" s="147"/>
    </row>
    <row r="16" spans="1:15" ht="6.75" customHeight="1">
      <c r="A16" s="153"/>
      <c r="G16" s="29"/>
      <c r="H16" s="29"/>
      <c r="I16" s="29"/>
      <c r="J16" s="29"/>
      <c r="L16" s="28"/>
      <c r="M16" s="28"/>
      <c r="N16" s="28"/>
      <c r="O16" s="28"/>
    </row>
    <row r="17" spans="1:16" ht="13.5" customHeight="1">
      <c r="A17" s="153"/>
      <c r="B17" s="148" t="s">
        <v>848</v>
      </c>
      <c r="C17" s="148"/>
      <c r="D17" s="148"/>
      <c r="E17" s="148"/>
      <c r="F17" s="138" t="s">
        <v>21</v>
      </c>
      <c r="G17" s="154"/>
      <c r="H17" s="155"/>
      <c r="I17" s="155"/>
      <c r="J17" s="156"/>
      <c r="K17" s="138"/>
      <c r="L17" s="140" t="s">
        <v>808</v>
      </c>
      <c r="M17" s="141"/>
      <c r="N17" s="141"/>
      <c r="O17" s="142"/>
    </row>
    <row r="18" spans="1:16" ht="13.5" customHeight="1">
      <c r="A18" s="153"/>
      <c r="B18" s="148"/>
      <c r="C18" s="148"/>
      <c r="D18" s="148"/>
      <c r="E18" s="148"/>
      <c r="F18" s="138"/>
      <c r="G18" s="157"/>
      <c r="H18" s="158"/>
      <c r="I18" s="158"/>
      <c r="J18" s="159"/>
      <c r="K18" s="138"/>
      <c r="L18" s="143"/>
      <c r="M18" s="144"/>
      <c r="N18" s="144"/>
      <c r="O18" s="145"/>
    </row>
    <row r="19" spans="1:16" ht="5.25" customHeight="1">
      <c r="A19" s="153"/>
      <c r="L19" s="28"/>
      <c r="M19" s="28"/>
      <c r="N19" s="28"/>
      <c r="O19" s="28"/>
    </row>
    <row r="20" spans="1:16">
      <c r="A20" s="153"/>
      <c r="B20" s="148" t="s">
        <v>24</v>
      </c>
      <c r="C20" s="148"/>
      <c r="D20" s="148"/>
      <c r="E20" s="148"/>
      <c r="F20" s="138" t="s">
        <v>21</v>
      </c>
      <c r="G20" s="152"/>
      <c r="H20" s="152"/>
      <c r="I20" s="152"/>
      <c r="J20" s="152"/>
      <c r="K20" s="138"/>
      <c r="L20" s="151" t="s">
        <v>25</v>
      </c>
      <c r="M20" s="151"/>
      <c r="N20" s="151"/>
      <c r="O20" s="151"/>
    </row>
    <row r="21" spans="1:16">
      <c r="A21" s="153"/>
      <c r="B21" s="148"/>
      <c r="C21" s="148"/>
      <c r="D21" s="148"/>
      <c r="E21" s="148"/>
      <c r="F21" s="138"/>
      <c r="G21" s="152"/>
      <c r="H21" s="152"/>
      <c r="I21" s="152"/>
      <c r="J21" s="152"/>
      <c r="K21" s="138"/>
      <c r="L21" s="151"/>
      <c r="M21" s="151"/>
      <c r="N21" s="151"/>
      <c r="O21" s="151"/>
    </row>
    <row r="22" spans="1:16" ht="5.25" customHeight="1">
      <c r="A22" s="153"/>
    </row>
    <row r="23" spans="1:16" ht="13.5" customHeight="1">
      <c r="A23" s="153"/>
      <c r="B23" s="146" t="s">
        <v>26</v>
      </c>
      <c r="C23" s="146"/>
      <c r="D23" s="146"/>
      <c r="E23" s="146"/>
      <c r="F23" s="146"/>
      <c r="G23" s="146"/>
      <c r="H23" s="146"/>
      <c r="I23" s="146"/>
      <c r="J23" s="146"/>
      <c r="K23" s="146"/>
      <c r="L23" s="146"/>
      <c r="M23" s="146"/>
      <c r="N23" s="146"/>
      <c r="O23" s="146"/>
    </row>
    <row r="24" spans="1:16">
      <c r="A24" s="153"/>
      <c r="B24" s="146"/>
      <c r="C24" s="146"/>
      <c r="D24" s="146"/>
      <c r="E24" s="146"/>
      <c r="F24" s="146"/>
      <c r="G24" s="146"/>
      <c r="H24" s="146"/>
      <c r="I24" s="146"/>
      <c r="J24" s="146"/>
      <c r="K24" s="146"/>
      <c r="L24" s="146"/>
      <c r="M24" s="146"/>
      <c r="N24" s="146"/>
      <c r="O24" s="146"/>
    </row>
    <row r="25" spans="1:16">
      <c r="A25" s="153"/>
      <c r="B25" s="146"/>
      <c r="C25" s="146"/>
      <c r="D25" s="146"/>
      <c r="E25" s="146"/>
      <c r="F25" s="146"/>
      <c r="G25" s="146"/>
      <c r="H25" s="146"/>
      <c r="I25" s="146"/>
      <c r="J25" s="146"/>
      <c r="K25" s="146"/>
      <c r="L25" s="146"/>
      <c r="M25" s="146"/>
      <c r="N25" s="146"/>
      <c r="O25" s="146"/>
    </row>
    <row r="26" spans="1:16" ht="3.75" customHeight="1"/>
    <row r="27" spans="1:16" ht="18.75">
      <c r="D27" s="149" t="s">
        <v>849</v>
      </c>
      <c r="E27" s="150"/>
      <c r="F27" s="150"/>
      <c r="G27" s="150"/>
      <c r="H27" s="65"/>
      <c r="I27" s="149" t="s">
        <v>850</v>
      </c>
      <c r="J27" s="150"/>
      <c r="K27" s="150"/>
      <c r="L27" s="150"/>
      <c r="M27" s="65"/>
      <c r="N27" s="65"/>
      <c r="O27" s="65"/>
      <c r="P27" s="8"/>
    </row>
    <row r="28" spans="1:16" ht="18.75">
      <c r="D28" s="150"/>
      <c r="E28" s="150"/>
      <c r="F28" s="150"/>
      <c r="G28" s="150"/>
      <c r="H28" s="65"/>
      <c r="I28" s="150"/>
      <c r="J28" s="150"/>
      <c r="K28" s="150"/>
      <c r="L28" s="150"/>
      <c r="M28" s="65"/>
      <c r="N28" s="65"/>
      <c r="O28" s="65"/>
      <c r="P28" s="8"/>
    </row>
    <row r="29" spans="1:16" ht="18.75">
      <c r="D29" s="150"/>
      <c r="E29" s="150"/>
      <c r="F29" s="150"/>
      <c r="G29" s="150"/>
      <c r="H29" s="65"/>
      <c r="I29" s="150"/>
      <c r="J29" s="150"/>
      <c r="K29" s="150"/>
      <c r="L29" s="150"/>
      <c r="M29" s="65"/>
      <c r="N29" s="65"/>
      <c r="O29" s="65"/>
      <c r="P29" s="8"/>
    </row>
    <row r="30" spans="1:16" ht="6" customHeight="1">
      <c r="B30" s="19"/>
      <c r="C30" s="19"/>
      <c r="D30" s="19"/>
      <c r="E30" s="19"/>
      <c r="G30" s="63"/>
      <c r="H30" s="63"/>
      <c r="I30" s="63"/>
      <c r="J30" s="63"/>
      <c r="K30" s="63"/>
      <c r="L30" s="63"/>
      <c r="M30" s="63"/>
      <c r="N30" s="63"/>
      <c r="O30" s="63"/>
      <c r="P30" s="8"/>
    </row>
    <row r="31" spans="1:16" ht="18.75">
      <c r="G31" s="64"/>
      <c r="H31" s="65"/>
      <c r="I31" s="65"/>
      <c r="J31" s="65"/>
      <c r="K31" s="63"/>
      <c r="L31" s="64"/>
      <c r="M31" s="65"/>
      <c r="N31" s="65"/>
      <c r="O31" s="65"/>
      <c r="P31" s="8"/>
    </row>
    <row r="32" spans="1:16">
      <c r="F32" s="37"/>
      <c r="G32" s="37"/>
      <c r="I32" s="139" t="s">
        <v>27</v>
      </c>
      <c r="J32" s="139"/>
      <c r="K32" s="139"/>
      <c r="L32" s="139"/>
      <c r="M32" s="139"/>
      <c r="N32" s="139"/>
      <c r="O32" s="139"/>
      <c r="P32" s="139"/>
    </row>
    <row r="33" spans="2:16">
      <c r="B33" s="37"/>
      <c r="C33" s="37"/>
      <c r="D33" s="37"/>
      <c r="E33" s="37"/>
      <c r="F33" s="37"/>
      <c r="G33" s="37"/>
      <c r="I33" s="139"/>
      <c r="J33" s="139"/>
      <c r="K33" s="139"/>
      <c r="L33" s="139"/>
      <c r="M33" s="139"/>
      <c r="N33" s="139"/>
      <c r="O33" s="139"/>
      <c r="P33" s="139"/>
    </row>
    <row r="34" spans="2:16">
      <c r="I34" s="139"/>
      <c r="J34" s="139"/>
      <c r="K34" s="139"/>
      <c r="L34" s="139"/>
      <c r="M34" s="139"/>
      <c r="N34" s="139"/>
      <c r="O34" s="139"/>
      <c r="P34" s="139"/>
    </row>
    <row r="35" spans="2:16" ht="13.5" customHeight="1">
      <c r="B35" s="38"/>
      <c r="C35" s="38"/>
      <c r="D35" s="38"/>
      <c r="E35" s="38"/>
      <c r="F35" s="38"/>
      <c r="G35" s="38"/>
      <c r="H35" s="38"/>
      <c r="I35" s="8"/>
      <c r="J35" s="38"/>
      <c r="K35" s="38"/>
      <c r="L35" s="38"/>
      <c r="M35" s="38"/>
      <c r="N35" s="38"/>
      <c r="O35" s="38"/>
      <c r="P35" s="38"/>
    </row>
    <row r="36" spans="2:16" ht="13.5" customHeight="1">
      <c r="B36" s="38"/>
      <c r="C36" s="38"/>
      <c r="D36" s="38"/>
      <c r="E36" s="38"/>
      <c r="F36" s="38"/>
      <c r="G36" s="38"/>
      <c r="H36" s="38"/>
      <c r="I36" s="8"/>
      <c r="J36" s="38"/>
      <c r="K36" s="38"/>
      <c r="L36" s="38"/>
      <c r="M36" s="38"/>
      <c r="N36" s="38"/>
      <c r="O36" s="38"/>
      <c r="P36" s="38"/>
    </row>
    <row r="78" spans="1:1">
      <c r="A78" s="14" t="s">
        <v>3</v>
      </c>
    </row>
    <row r="79" spans="1:1">
      <c r="A79" s="14" t="s">
        <v>7</v>
      </c>
    </row>
    <row r="80" spans="1:1">
      <c r="A80" s="14" t="s">
        <v>9</v>
      </c>
    </row>
  </sheetData>
  <mergeCells count="31">
    <mergeCell ref="A2:A25"/>
    <mergeCell ref="F17:F18"/>
    <mergeCell ref="G17:J18"/>
    <mergeCell ref="B2:O3"/>
    <mergeCell ref="B5:O6"/>
    <mergeCell ref="F11:F12"/>
    <mergeCell ref="G14:J15"/>
    <mergeCell ref="B8:E9"/>
    <mergeCell ref="B11:E12"/>
    <mergeCell ref="F8:F9"/>
    <mergeCell ref="G8:J9"/>
    <mergeCell ref="K8:K9"/>
    <mergeCell ref="L11:O12"/>
    <mergeCell ref="F20:F21"/>
    <mergeCell ref="F14:F15"/>
    <mergeCell ref="G11:J12"/>
    <mergeCell ref="K11:K12"/>
    <mergeCell ref="I32:P34"/>
    <mergeCell ref="L17:O18"/>
    <mergeCell ref="B23:O25"/>
    <mergeCell ref="L14:O15"/>
    <mergeCell ref="B17:E18"/>
    <mergeCell ref="K17:K18"/>
    <mergeCell ref="B14:E15"/>
    <mergeCell ref="B20:E21"/>
    <mergeCell ref="D27:G29"/>
    <mergeCell ref="I27:L29"/>
    <mergeCell ref="K20:K21"/>
    <mergeCell ref="L20:O21"/>
    <mergeCell ref="G20:J21"/>
    <mergeCell ref="K14:K15"/>
  </mergeCells>
  <phoneticPr fontId="3"/>
  <dataValidations count="5">
    <dataValidation type="list" allowBlank="1" showInputMessage="1" showErrorMessage="1" sqref="G17:J18">
      <formula1>INDIRECT(G11)</formula1>
    </dataValidation>
    <dataValidation imeMode="hiragana" allowBlank="1" showInputMessage="1" showErrorMessage="1" sqref="G19:J19 G13:J16 G10:J10 G1:J7 G22:J1048576 K1:XFD1048576 A1:F1048576"/>
    <dataValidation imeMode="off" allowBlank="1" showInputMessage="1" showErrorMessage="1" sqref="G20:J21"/>
    <dataValidation type="list" imeMode="hiragana" allowBlank="1" showInputMessage="1" showErrorMessage="1" sqref="G8:J9">
      <formula1>$A$78:$A$80</formula1>
    </dataValidation>
    <dataValidation type="list" imeMode="hiragana" allowBlank="1" showInputMessage="1" showErrorMessage="1" sqref="G11:J12">
      <formula1>郡市名２</formula1>
    </dataValidation>
  </dataValidations>
  <hyperlinks>
    <hyperlink ref="D27:G29" location="男子集約表!A1" display="郡市集約表（男子）"/>
    <hyperlink ref="I27:L29" location="女子集約表!A1" display="郡市集約表（女子）"/>
    <hyperlink ref="A8:A9" location="表紙!A1" display="表紙へ戻る"/>
    <hyperlink ref="A2:A25" location="表紙!A1" display="表紙へ戻る"/>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9">
    <tabColor indexed="30"/>
    <pageSetUpPr fitToPage="1"/>
  </sheetPr>
  <dimension ref="A1:X60"/>
  <sheetViews>
    <sheetView workbookViewId="0">
      <selection activeCell="G4" sqref="G4:J4"/>
    </sheetView>
  </sheetViews>
  <sheetFormatPr defaultColWidth="9" defaultRowHeight="13.5"/>
  <cols>
    <col min="1" max="1" width="7.25" style="14" customWidth="1"/>
    <col min="2" max="11" width="8.25" style="14" customWidth="1"/>
    <col min="12" max="15" width="6.75" style="14" customWidth="1"/>
    <col min="16" max="16" width="4.25" style="14" customWidth="1"/>
    <col min="17" max="17" width="20.75" style="14" hidden="1" customWidth="1"/>
    <col min="18" max="18" width="24.625" style="14" hidden="1" customWidth="1"/>
    <col min="19" max="19" width="22.5" style="14" hidden="1" customWidth="1"/>
    <col min="20" max="24" width="5.875" style="14" customWidth="1"/>
    <col min="25" max="38" width="7.25" style="14" customWidth="1"/>
    <col min="39" max="16384" width="9" style="14"/>
  </cols>
  <sheetData>
    <row r="1" spans="1:24" ht="30" customHeight="1">
      <c r="A1" s="170" t="s">
        <v>15</v>
      </c>
      <c r="B1" s="183" t="s">
        <v>28</v>
      </c>
      <c r="C1" s="183"/>
      <c r="D1" s="183"/>
      <c r="E1" s="183"/>
      <c r="F1" s="183"/>
      <c r="G1" s="183"/>
      <c r="H1" s="183"/>
      <c r="I1" s="183"/>
      <c r="J1" s="183"/>
      <c r="K1" s="183"/>
      <c r="L1" s="183"/>
      <c r="M1" s="183"/>
      <c r="N1" s="183"/>
      <c r="O1" s="183"/>
    </row>
    <row r="2" spans="1:24" ht="21" customHeight="1">
      <c r="A2" s="170"/>
      <c r="B2" s="184" t="s">
        <v>29</v>
      </c>
      <c r="C2" s="184"/>
      <c r="D2" s="184"/>
      <c r="E2" s="184"/>
      <c r="F2" s="184"/>
      <c r="G2" s="184"/>
      <c r="H2" s="184"/>
      <c r="I2" s="184"/>
      <c r="J2" s="184"/>
      <c r="K2" s="184"/>
      <c r="L2" s="184"/>
      <c r="M2" s="184"/>
      <c r="N2" s="184"/>
      <c r="O2" s="184"/>
    </row>
    <row r="3" spans="1:24" ht="24" customHeight="1">
      <c r="A3" s="170"/>
      <c r="B3" s="148" t="s">
        <v>20</v>
      </c>
      <c r="C3" s="148"/>
      <c r="D3" s="148"/>
      <c r="E3" s="148"/>
      <c r="F3" s="84" t="s">
        <v>21</v>
      </c>
      <c r="G3" s="164" t="s">
        <v>7</v>
      </c>
      <c r="H3" s="164"/>
      <c r="I3" s="164"/>
      <c r="J3" s="164"/>
      <c r="K3" s="86"/>
      <c r="L3" s="8"/>
      <c r="M3" s="8"/>
      <c r="N3" s="8"/>
      <c r="O3" s="8"/>
    </row>
    <row r="4" spans="1:24" ht="24" customHeight="1">
      <c r="A4" s="170"/>
      <c r="B4" s="148" t="s">
        <v>853</v>
      </c>
      <c r="C4" s="148"/>
      <c r="D4" s="148"/>
      <c r="E4" s="148"/>
      <c r="F4" s="84" t="s">
        <v>21</v>
      </c>
      <c r="G4" s="164"/>
      <c r="H4" s="164"/>
      <c r="I4" s="164"/>
      <c r="J4" s="164"/>
      <c r="K4" s="86"/>
      <c r="L4" s="169" t="s">
        <v>836</v>
      </c>
      <c r="M4" s="169"/>
      <c r="N4" s="169"/>
      <c r="O4" s="169"/>
    </row>
    <row r="5" spans="1:24" ht="24" customHeight="1">
      <c r="A5" s="170"/>
      <c r="B5" s="171" t="s">
        <v>854</v>
      </c>
      <c r="C5" s="172"/>
      <c r="D5" s="172"/>
      <c r="E5" s="173"/>
      <c r="F5" s="84" t="s">
        <v>21</v>
      </c>
      <c r="G5" s="166"/>
      <c r="H5" s="167"/>
      <c r="I5" s="167"/>
      <c r="J5" s="168"/>
      <c r="K5" s="8"/>
      <c r="L5" s="186" t="e">
        <f>VLOOKUP($G$5,学校リスト!$F$3:$J$181,5,FALSE)</f>
        <v>#N/A</v>
      </c>
      <c r="M5" s="186"/>
      <c r="N5" s="186"/>
      <c r="O5" s="186"/>
      <c r="P5" s="58"/>
      <c r="Q5" s="165" t="e">
        <f>VLOOKUP(G5,学校リスト!$F$3:$I$181,2,FALSE)</f>
        <v>#N/A</v>
      </c>
      <c r="R5" s="165"/>
    </row>
    <row r="6" spans="1:24" ht="24" customHeight="1">
      <c r="A6" s="170"/>
      <c r="B6" s="148" t="s">
        <v>855</v>
      </c>
      <c r="C6" s="148"/>
      <c r="D6" s="148"/>
      <c r="E6" s="148"/>
      <c r="F6" s="84" t="s">
        <v>21</v>
      </c>
      <c r="G6" s="174"/>
      <c r="H6" s="175"/>
      <c r="I6" s="175"/>
      <c r="J6" s="176"/>
      <c r="K6" s="84"/>
      <c r="L6" s="185" t="s">
        <v>31</v>
      </c>
      <c r="M6" s="185"/>
      <c r="N6" s="185"/>
      <c r="O6" s="185"/>
      <c r="T6" s="57"/>
      <c r="U6" s="57"/>
      <c r="V6" s="57"/>
      <c r="W6" s="57"/>
      <c r="X6" s="57"/>
    </row>
    <row r="7" spans="1:24" ht="24" customHeight="1">
      <c r="A7" s="170"/>
      <c r="B7" s="148" t="s">
        <v>32</v>
      </c>
      <c r="C7" s="148"/>
      <c r="D7" s="148"/>
      <c r="E7" s="148"/>
      <c r="F7" s="84" t="s">
        <v>21</v>
      </c>
      <c r="G7" s="164"/>
      <c r="H7" s="164"/>
      <c r="I7" s="164"/>
      <c r="J7" s="164"/>
      <c r="K7" s="84"/>
      <c r="L7" s="185" t="s">
        <v>33</v>
      </c>
      <c r="M7" s="185"/>
      <c r="N7" s="185"/>
      <c r="O7" s="185"/>
      <c r="P7" s="58"/>
      <c r="Q7" s="165" t="e">
        <f>VLOOKUP(G7,学校リスト!$F$3:$I$181,2,FALSE)</f>
        <v>#N/A</v>
      </c>
      <c r="R7" s="165"/>
    </row>
    <row r="8" spans="1:24" ht="24" customHeight="1">
      <c r="A8" s="170"/>
      <c r="B8" s="148" t="s">
        <v>35</v>
      </c>
      <c r="C8" s="148"/>
      <c r="D8" s="148"/>
      <c r="E8" s="148"/>
      <c r="F8" s="84" t="s">
        <v>21</v>
      </c>
      <c r="G8" s="164"/>
      <c r="H8" s="164"/>
      <c r="I8" s="164"/>
      <c r="J8" s="164"/>
      <c r="K8" s="84"/>
      <c r="L8" s="185" t="s">
        <v>36</v>
      </c>
      <c r="M8" s="185"/>
      <c r="N8" s="185"/>
      <c r="O8" s="185"/>
      <c r="T8" s="195" t="s">
        <v>34</v>
      </c>
      <c r="U8" s="196"/>
      <c r="V8" s="196"/>
      <c r="W8" s="196"/>
      <c r="X8" s="197"/>
    </row>
    <row r="9" spans="1:24" ht="24" customHeight="1">
      <c r="A9" s="170"/>
      <c r="B9" s="148" t="s">
        <v>38</v>
      </c>
      <c r="C9" s="148"/>
      <c r="D9" s="148"/>
      <c r="E9" s="148"/>
      <c r="F9" s="84" t="s">
        <v>21</v>
      </c>
      <c r="G9" s="164"/>
      <c r="H9" s="164"/>
      <c r="I9" s="164"/>
      <c r="J9" s="164"/>
      <c r="K9" s="84"/>
      <c r="L9" s="185" t="s">
        <v>39</v>
      </c>
      <c r="M9" s="185"/>
      <c r="N9" s="185"/>
      <c r="O9" s="185"/>
      <c r="T9" s="190" t="s">
        <v>37</v>
      </c>
      <c r="U9" s="190"/>
      <c r="V9" s="190"/>
      <c r="W9" s="190"/>
      <c r="X9" s="190"/>
    </row>
    <row r="10" spans="1:24" ht="24" customHeight="1">
      <c r="A10" s="170"/>
      <c r="B10" s="148" t="s">
        <v>41</v>
      </c>
      <c r="C10" s="148"/>
      <c r="D10" s="148"/>
      <c r="E10" s="148"/>
      <c r="F10" s="84" t="s">
        <v>21</v>
      </c>
      <c r="G10" s="164"/>
      <c r="H10" s="164"/>
      <c r="I10" s="164"/>
      <c r="J10" s="164"/>
      <c r="K10" s="84"/>
      <c r="L10" s="185" t="s">
        <v>42</v>
      </c>
      <c r="M10" s="185"/>
      <c r="N10" s="185"/>
      <c r="O10" s="185"/>
      <c r="T10" s="192" t="s">
        <v>40</v>
      </c>
      <c r="U10" s="193"/>
      <c r="V10" s="193"/>
      <c r="W10" s="193"/>
      <c r="X10" s="194"/>
    </row>
    <row r="11" spans="1:24" ht="21">
      <c r="A11" s="170"/>
      <c r="B11" s="177" t="s">
        <v>856</v>
      </c>
      <c r="C11" s="178"/>
      <c r="D11" s="178"/>
      <c r="E11" s="178"/>
      <c r="F11" s="178"/>
      <c r="G11" s="178"/>
      <c r="H11" s="178"/>
      <c r="I11" s="178"/>
      <c r="J11" s="178"/>
      <c r="K11" s="178"/>
      <c r="L11" s="178"/>
      <c r="M11" s="178"/>
      <c r="N11" s="178"/>
      <c r="O11" s="179"/>
      <c r="T11" s="191" t="s">
        <v>43</v>
      </c>
      <c r="U11" s="191"/>
      <c r="V11" s="191"/>
      <c r="W11" s="191"/>
      <c r="X11" s="191"/>
    </row>
    <row r="12" spans="1:24">
      <c r="A12" s="170"/>
      <c r="B12" s="180"/>
      <c r="C12" s="181"/>
      <c r="D12" s="181"/>
      <c r="E12" s="181"/>
      <c r="F12" s="181"/>
      <c r="G12" s="181"/>
      <c r="H12" s="181"/>
      <c r="I12" s="181"/>
      <c r="J12" s="181"/>
      <c r="K12" s="181"/>
      <c r="L12" s="181"/>
      <c r="M12" s="181"/>
      <c r="N12" s="181"/>
      <c r="O12" s="182"/>
    </row>
    <row r="13" spans="1:24" ht="3" customHeight="1">
      <c r="L13" s="69"/>
      <c r="M13" s="70"/>
      <c r="N13" s="70"/>
      <c r="O13" s="70"/>
    </row>
    <row r="14" spans="1:24" ht="13.5" customHeight="1">
      <c r="B14" s="187" t="s">
        <v>44</v>
      </c>
      <c r="C14" s="187"/>
      <c r="D14" s="187"/>
      <c r="F14" s="188" t="s">
        <v>45</v>
      </c>
      <c r="G14" s="188"/>
      <c r="H14" s="188"/>
      <c r="J14" s="189" t="s">
        <v>46</v>
      </c>
      <c r="K14" s="189"/>
      <c r="L14" s="189"/>
      <c r="N14" s="187" t="s">
        <v>47</v>
      </c>
      <c r="O14" s="187"/>
      <c r="P14" s="187"/>
      <c r="Q14" s="187"/>
      <c r="R14" s="187"/>
      <c r="S14" s="187"/>
      <c r="T14" s="187"/>
    </row>
    <row r="15" spans="1:24" ht="13.5" customHeight="1">
      <c r="B15" s="187"/>
      <c r="C15" s="187"/>
      <c r="D15" s="187"/>
      <c r="F15" s="188"/>
      <c r="G15" s="188"/>
      <c r="H15" s="188"/>
      <c r="J15" s="189"/>
      <c r="K15" s="189"/>
      <c r="L15" s="189"/>
      <c r="N15" s="187"/>
      <c r="O15" s="187"/>
      <c r="P15" s="187"/>
      <c r="Q15" s="187"/>
      <c r="R15" s="187"/>
      <c r="S15" s="187"/>
      <c r="T15" s="187"/>
    </row>
    <row r="16" spans="1:24" ht="3.75" customHeight="1">
      <c r="N16" s="100"/>
      <c r="O16" s="99"/>
      <c r="P16" s="99"/>
      <c r="Q16" s="99"/>
      <c r="R16" s="99"/>
      <c r="S16" s="99"/>
      <c r="T16" s="99"/>
    </row>
    <row r="17" spans="2:15" ht="13.5" customHeight="1">
      <c r="B17" s="36"/>
      <c r="C17" s="36"/>
      <c r="D17" s="36"/>
      <c r="E17" s="36"/>
      <c r="F17" s="36"/>
      <c r="G17" s="36"/>
      <c r="H17" s="36"/>
      <c r="I17" s="36"/>
      <c r="J17" s="36"/>
      <c r="K17" s="36"/>
      <c r="L17" s="36"/>
      <c r="M17" s="36"/>
      <c r="N17" s="36"/>
      <c r="O17" s="36"/>
    </row>
    <row r="18" spans="2:15">
      <c r="B18" s="36"/>
      <c r="C18" s="36"/>
      <c r="D18" s="36"/>
      <c r="E18" s="36"/>
      <c r="F18" s="36"/>
      <c r="G18" s="36"/>
      <c r="H18" s="36"/>
      <c r="I18" s="36"/>
      <c r="J18" s="36"/>
      <c r="K18" s="36"/>
      <c r="L18" s="36"/>
      <c r="M18" s="36"/>
      <c r="N18" s="36"/>
      <c r="O18" s="36"/>
    </row>
    <row r="19" spans="2:15" ht="3.75" customHeight="1"/>
    <row r="20" spans="2:15">
      <c r="B20" s="35"/>
      <c r="C20" s="35"/>
      <c r="D20" s="35"/>
      <c r="E20" s="35"/>
      <c r="F20" s="35"/>
      <c r="G20" s="35"/>
    </row>
    <row r="21" spans="2:15">
      <c r="B21" s="35"/>
      <c r="C21" s="35"/>
      <c r="D21" s="35"/>
      <c r="E21" s="35"/>
      <c r="F21" s="35"/>
      <c r="G21" s="35"/>
    </row>
    <row r="58" spans="1:1">
      <c r="A58" s="14" t="s">
        <v>3</v>
      </c>
    </row>
    <row r="59" spans="1:1">
      <c r="A59" s="14" t="s">
        <v>7</v>
      </c>
    </row>
    <row r="60" spans="1:1">
      <c r="A60" s="14" t="s">
        <v>9</v>
      </c>
    </row>
  </sheetData>
  <mergeCells count="37">
    <mergeCell ref="B14:D15"/>
    <mergeCell ref="F14:H15"/>
    <mergeCell ref="J14:L15"/>
    <mergeCell ref="G7:J7"/>
    <mergeCell ref="L8:O8"/>
    <mergeCell ref="N14:T15"/>
    <mergeCell ref="T9:X9"/>
    <mergeCell ref="T11:X11"/>
    <mergeCell ref="B8:E8"/>
    <mergeCell ref="L10:O10"/>
    <mergeCell ref="G10:J10"/>
    <mergeCell ref="G9:J9"/>
    <mergeCell ref="T10:X10"/>
    <mergeCell ref="T8:X8"/>
    <mergeCell ref="L9:O9"/>
    <mergeCell ref="A1:A12"/>
    <mergeCell ref="B5:E5"/>
    <mergeCell ref="G6:J6"/>
    <mergeCell ref="B9:E9"/>
    <mergeCell ref="B10:E10"/>
    <mergeCell ref="B7:E7"/>
    <mergeCell ref="B11:O12"/>
    <mergeCell ref="B1:O1"/>
    <mergeCell ref="B2:O2"/>
    <mergeCell ref="L6:O6"/>
    <mergeCell ref="L7:O7"/>
    <mergeCell ref="B4:E4"/>
    <mergeCell ref="L5:O5"/>
    <mergeCell ref="B6:E6"/>
    <mergeCell ref="G8:J8"/>
    <mergeCell ref="B3:E3"/>
    <mergeCell ref="G3:J3"/>
    <mergeCell ref="Q7:R7"/>
    <mergeCell ref="G5:J5"/>
    <mergeCell ref="Q5:R5"/>
    <mergeCell ref="G4:J4"/>
    <mergeCell ref="L4:O4"/>
  </mergeCells>
  <phoneticPr fontId="3"/>
  <dataValidations count="4">
    <dataValidation imeMode="hiragana" allowBlank="1" showInputMessage="1" showErrorMessage="1" sqref="G1:J2 K14:L15 K16:T1048576 N14 A1:F1048576 U1:XFD1048576 G6:J1048576 K1:L13 P1:T13 M1:O3 M5:O13"/>
    <dataValidation type="list" imeMode="hiragana" allowBlank="1" showInputMessage="1" showErrorMessage="1" sqref="G3:J3">
      <formula1>$A$58:$A$60</formula1>
    </dataValidation>
    <dataValidation type="list" imeMode="hiragana" allowBlank="1" showInputMessage="1" showErrorMessage="1" sqref="G4:J4">
      <formula1>郡市名２</formula1>
    </dataValidation>
    <dataValidation type="list" allowBlank="1" showInputMessage="1" showErrorMessage="1" sqref="G5:J5">
      <formula1>INDIRECT(G4)</formula1>
    </dataValidation>
  </dataValidations>
  <hyperlinks>
    <hyperlink ref="A1:A12" location="表紙!A1" display="表紙へ戻る"/>
    <hyperlink ref="T9:X9" location="個人用男子!A1" display="男子個人入力シート"/>
    <hyperlink ref="T11:X11" location="個人用女子!A1" display="女子個人入力シート"/>
    <hyperlink ref="B14:D15" location="男子団体申込書!A1" display="男子団体申込書"/>
    <hyperlink ref="F14:H15" location="男子個人申込書!A1" display="男子個人申込書"/>
    <hyperlink ref="J14:L15" location="女子団体申込書!A1" display="女子団体申込書"/>
    <hyperlink ref="O15:T16" location="女子個人申込書!A1" display="女子個人申込書"/>
    <hyperlink ref="A3" location="表紙!A1" display="表紙へ戻る"/>
    <hyperlink ref="T10:X10" location="団体用女子!A1" display="女子団体入力シート"/>
    <hyperlink ref="T8:X8" location="団体用男子!A1" display="男子団体入力シート"/>
  </hyperlinks>
  <pageMargins left="0.78700000000000003" right="0.78700000000000003" top="0.98399999999999999" bottom="0.98399999999999999" header="0.51200000000000001" footer="0.51200000000000001"/>
  <pageSetup paperSize="9" scale="53" orientation="landscape" r:id="rId1"/>
  <headerFooter alignWithMargins="0"/>
  <legacyDrawing r:id="rId2"/>
  <extLst xmlns:xr="http://schemas.microsoft.com/office/spreadsheetml/2014/revision" xmlns:x14="http://schemas.microsoft.com/office/spreadsheetml/2009/9/main">
    <ext uri="{CCE6A557-97BC-4b89-ADB6-D9C93CAAB3DF}">
      <x14:dataValidations xmlns:xm="http://schemas.microsoft.com/office/excel/2006/main" count="1">
        <x14:dataValidation type="list" imeMode="hiragana" allowBlank="1" showInputMessage="1" showErrorMessage="1" xr:uid="{00000000-0002-0000-0300-000004000000}">
          <x14:formula1>
            <xm:f>学校リスト!$F$3:$F$163</xm:f>
          </x14:formula1>
          <xm:sqref>G5:J5</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4"/>
  <dimension ref="A1:AV38"/>
  <sheetViews>
    <sheetView showZeros="0" zoomScaleNormal="100" workbookViewId="0">
      <selection sqref="A1:B1"/>
    </sheetView>
  </sheetViews>
  <sheetFormatPr defaultColWidth="9" defaultRowHeight="14.25"/>
  <cols>
    <col min="1" max="1" width="3.625" style="1" customWidth="1"/>
    <col min="2" max="3" width="5.875" style="1" customWidth="1"/>
    <col min="4" max="4" width="11.625" style="1" hidden="1" customWidth="1"/>
    <col min="5" max="5" width="10.875" style="1" hidden="1" customWidth="1"/>
    <col min="6" max="9" width="3.875" style="16" customWidth="1"/>
    <col min="10" max="13" width="2" style="16" customWidth="1"/>
    <col min="14" max="21" width="2.25" style="16" customWidth="1"/>
    <col min="22" max="25" width="1.5" style="16" customWidth="1"/>
    <col min="26" max="33" width="2.25" style="16" customWidth="1"/>
    <col min="34" max="37" width="1.75" style="16" customWidth="1"/>
    <col min="38" max="92" width="3.5" style="16" customWidth="1"/>
    <col min="93" max="16384" width="9" style="16"/>
  </cols>
  <sheetData>
    <row r="1" spans="1:45">
      <c r="A1" s="226" t="s">
        <v>15</v>
      </c>
      <c r="B1" s="226"/>
      <c r="C1"/>
      <c r="D1"/>
      <c r="E1"/>
      <c r="F1" s="227" t="s">
        <v>15</v>
      </c>
      <c r="G1" s="227"/>
      <c r="H1" s="227"/>
      <c r="I1" s="227"/>
      <c r="K1" s="32"/>
      <c r="L1" s="30"/>
      <c r="M1" s="30"/>
      <c r="N1" s="30"/>
      <c r="O1" s="30"/>
      <c r="P1" s="30"/>
      <c r="Q1" s="30"/>
      <c r="R1" s="34"/>
      <c r="S1" s="30"/>
      <c r="T1" s="30"/>
      <c r="U1" s="30"/>
      <c r="V1" s="30"/>
      <c r="W1" s="30"/>
      <c r="X1" s="30"/>
      <c r="Y1" s="30"/>
      <c r="Z1" s="34"/>
      <c r="AA1" s="34"/>
    </row>
    <row r="2" spans="1:45">
      <c r="F2" s="227"/>
      <c r="G2" s="227"/>
      <c r="H2" s="227"/>
      <c r="I2" s="227"/>
    </row>
    <row r="3" spans="1:45" ht="19.5">
      <c r="B3" s="33"/>
      <c r="C3" s="33"/>
      <c r="D3" s="33"/>
      <c r="E3" s="33"/>
    </row>
    <row r="4" spans="1:45" ht="45.75" customHeight="1">
      <c r="B4" s="33"/>
      <c r="C4" s="33"/>
      <c r="D4" s="33"/>
      <c r="E4" s="33"/>
      <c r="F4" s="229" t="s">
        <v>48</v>
      </c>
      <c r="G4" s="230"/>
      <c r="H4" s="230"/>
      <c r="I4" s="230"/>
      <c r="J4" s="236" t="str">
        <f>表紙!$C$5&amp;"年度 第"&amp;VLOOKUP(初期１!G3,表紙!$A$6:$C$8,3,FALSE)&amp;"回 群馬県中学校"
&amp;初期１!$G$3&amp;CHAR(10)&amp;"ソフトテニス大会参加申込書"</f>
        <v>令和5年度 第58回 群馬県中学校総合体育大会
ソフトテニス大会参加申込書</v>
      </c>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row>
    <row r="5" spans="1:45" ht="20.25" thickBot="1">
      <c r="B5" s="33"/>
      <c r="C5" s="33"/>
      <c r="D5" s="33"/>
      <c r="E5" s="33"/>
      <c r="F5" s="230"/>
      <c r="G5" s="230"/>
      <c r="H5" s="230"/>
      <c r="I5" s="230"/>
    </row>
    <row r="6" spans="1:45" ht="33" customHeight="1">
      <c r="B6" s="31"/>
      <c r="C6" s="228"/>
      <c r="D6" s="228"/>
      <c r="E6" s="3"/>
      <c r="J6" s="351" t="s">
        <v>859</v>
      </c>
      <c r="K6" s="239"/>
      <c r="L6" s="239"/>
      <c r="M6" s="239"/>
      <c r="N6" s="239"/>
      <c r="O6" s="239"/>
      <c r="P6" s="239"/>
      <c r="Q6" s="240"/>
      <c r="R6" s="241" t="e">
        <f>初期１!$L$5</f>
        <v>#N/A</v>
      </c>
      <c r="S6" s="242"/>
      <c r="T6" s="242"/>
      <c r="U6" s="242"/>
      <c r="V6" s="242"/>
      <c r="W6" s="242"/>
      <c r="X6" s="242"/>
      <c r="Y6" s="242"/>
      <c r="Z6" s="242"/>
      <c r="AA6" s="242"/>
      <c r="AB6" s="242"/>
      <c r="AC6" s="243"/>
      <c r="AD6" s="348" t="s">
        <v>858</v>
      </c>
      <c r="AE6" s="349"/>
      <c r="AF6" s="349"/>
      <c r="AG6" s="349"/>
      <c r="AH6" s="349"/>
      <c r="AI6" s="349"/>
      <c r="AJ6" s="349"/>
      <c r="AK6" s="350"/>
      <c r="AL6" s="237">
        <f>初期１!$G$6</f>
        <v>0</v>
      </c>
      <c r="AM6" s="237"/>
      <c r="AN6" s="237"/>
      <c r="AO6" s="237"/>
      <c r="AP6" s="237"/>
      <c r="AQ6" s="238"/>
      <c r="AR6" s="104"/>
      <c r="AS6" s="48"/>
    </row>
    <row r="7" spans="1:45" ht="33" customHeight="1" thickBot="1">
      <c r="B7" s="31"/>
      <c r="C7" s="31"/>
      <c r="D7" s="31"/>
      <c r="J7" s="244" t="s">
        <v>49</v>
      </c>
      <c r="K7" s="245"/>
      <c r="L7" s="245"/>
      <c r="M7" s="245"/>
      <c r="N7" s="245"/>
      <c r="O7" s="245"/>
      <c r="P7" s="245"/>
      <c r="Q7" s="246"/>
      <c r="R7" s="206" t="str">
        <f>IF(初期１!$G$7="","",初期１!$G$7)</f>
        <v/>
      </c>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47"/>
    </row>
    <row r="8" spans="1:45" ht="22.5" customHeight="1">
      <c r="B8" s="31"/>
      <c r="C8" s="31"/>
      <c r="D8" s="31"/>
      <c r="J8" s="102"/>
      <c r="K8" s="103"/>
      <c r="L8" s="103"/>
      <c r="M8" s="103"/>
      <c r="N8" s="103"/>
      <c r="O8" s="103"/>
      <c r="P8" s="103"/>
      <c r="Q8" s="103"/>
      <c r="R8" s="103"/>
      <c r="S8" s="104"/>
      <c r="T8" s="57"/>
      <c r="U8" s="57"/>
      <c r="V8" s="57"/>
      <c r="W8" s="57"/>
      <c r="X8" s="57"/>
      <c r="Y8" s="57"/>
      <c r="Z8" s="57"/>
      <c r="AA8" s="57"/>
      <c r="AB8" s="57"/>
      <c r="AC8" s="57"/>
      <c r="AD8" s="57"/>
      <c r="AE8" s="57"/>
      <c r="AF8" s="57"/>
      <c r="AG8" s="57"/>
      <c r="AH8" s="57"/>
      <c r="AI8" s="57"/>
      <c r="AJ8" s="57"/>
      <c r="AK8" s="57"/>
    </row>
    <row r="9" spans="1:45" ht="22.5" customHeight="1" thickBot="1">
      <c r="A9" s="3"/>
      <c r="B9" s="3"/>
      <c r="C9" s="3"/>
      <c r="D9" s="3"/>
      <c r="E9" s="3"/>
      <c r="F9" s="48"/>
      <c r="G9" s="48"/>
    </row>
    <row r="10" spans="1:45" ht="30" customHeight="1">
      <c r="A10" s="3"/>
      <c r="B10" s="3"/>
      <c r="C10" s="3"/>
      <c r="D10" s="97" t="s">
        <v>50</v>
      </c>
      <c r="E10" s="97" t="s">
        <v>51</v>
      </c>
      <c r="F10" s="3"/>
      <c r="G10" s="3"/>
      <c r="J10" s="250" t="s">
        <v>52</v>
      </c>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2"/>
    </row>
    <row r="11" spans="1:45" ht="30" customHeight="1">
      <c r="A11" s="3"/>
      <c r="B11" s="43"/>
      <c r="C11" s="31"/>
      <c r="D11" s="231" t="s">
        <v>53</v>
      </c>
      <c r="E11" s="232"/>
      <c r="F11" s="31"/>
      <c r="G11" s="43"/>
      <c r="J11" s="352" t="s">
        <v>861</v>
      </c>
      <c r="K11" s="353"/>
      <c r="L11" s="353"/>
      <c r="M11" s="353"/>
      <c r="N11" s="233" t="s">
        <v>54</v>
      </c>
      <c r="O11" s="234"/>
      <c r="P11" s="234"/>
      <c r="Q11" s="234"/>
      <c r="R11" s="234"/>
      <c r="S11" s="234"/>
      <c r="T11" s="234"/>
      <c r="U11" s="235"/>
      <c r="V11" s="224" t="s">
        <v>55</v>
      </c>
      <c r="W11" s="224"/>
      <c r="X11" s="224"/>
      <c r="Y11" s="224"/>
      <c r="Z11" s="225" t="s">
        <v>54</v>
      </c>
      <c r="AA11" s="225"/>
      <c r="AB11" s="225"/>
      <c r="AC11" s="225"/>
      <c r="AD11" s="225"/>
      <c r="AE11" s="225"/>
      <c r="AF11" s="225"/>
      <c r="AG11" s="225"/>
      <c r="AH11" s="224" t="s">
        <v>55</v>
      </c>
      <c r="AI11" s="224"/>
      <c r="AJ11" s="224"/>
      <c r="AK11" s="253"/>
      <c r="AL11" s="248" t="s">
        <v>835</v>
      </c>
      <c r="AM11" s="248"/>
      <c r="AN11" s="248"/>
      <c r="AO11" s="248"/>
      <c r="AP11" s="248"/>
      <c r="AQ11" s="249"/>
    </row>
    <row r="12" spans="1:45" ht="29.25" customHeight="1">
      <c r="A12" s="3"/>
      <c r="B12" s="50"/>
      <c r="C12" s="88"/>
      <c r="D12" s="98">
        <f>IF(個人用男子!B16="","",個人用男子!B16)</f>
        <v>1</v>
      </c>
      <c r="E12" s="98">
        <f>IF(個人用男子!B16="","",個人用男子!B16)</f>
        <v>1</v>
      </c>
      <c r="F12" s="88"/>
      <c r="G12" s="49"/>
      <c r="J12" s="222" t="str">
        <f t="shared" ref="J12:J21" si="0">IF(D12="","",IF(D12="推薦","推薦",D12&amp;"位"))</f>
        <v>1位</v>
      </c>
      <c r="K12" s="207"/>
      <c r="L12" s="207"/>
      <c r="M12" s="207"/>
      <c r="N12" s="208">
        <f>IF($D12="","",VLOOKUP($D12,個人用男子!$B$16:$L$25,3,FALSE))</f>
        <v>0</v>
      </c>
      <c r="O12" s="216"/>
      <c r="P12" s="216"/>
      <c r="Q12" s="216"/>
      <c r="R12" s="216">
        <f>IF($D12="","",VLOOKUP($D12,個人用男子!$B$16:$L$25,4,FALSE))</f>
        <v>0</v>
      </c>
      <c r="S12" s="216"/>
      <c r="T12" s="216"/>
      <c r="U12" s="217"/>
      <c r="V12" s="207">
        <f>IF($D12="","",VLOOKUP($D12,個人用男子!$B$16:$L$25,5,FALSE))</f>
        <v>0</v>
      </c>
      <c r="W12" s="207"/>
      <c r="X12" s="207"/>
      <c r="Y12" s="207"/>
      <c r="Z12" s="211">
        <f>IF($D12="","",VLOOKUP($D12,個人用男子!$B$16:$L$25,6,FALSE))</f>
        <v>0</v>
      </c>
      <c r="AA12" s="209"/>
      <c r="AB12" s="209"/>
      <c r="AC12" s="209"/>
      <c r="AD12" s="209">
        <f>IF($D12="","",VLOOKUP($D12,個人用男子!$B$16:$L$25,7,FALSE))</f>
        <v>0</v>
      </c>
      <c r="AE12" s="209"/>
      <c r="AF12" s="209"/>
      <c r="AG12" s="210"/>
      <c r="AH12" s="207">
        <f>IF($D12="","",VLOOKUP($D12,個人用男子!$B$16:$L$25,8,FALSE))</f>
        <v>0</v>
      </c>
      <c r="AI12" s="207"/>
      <c r="AJ12" s="207"/>
      <c r="AK12" s="208"/>
      <c r="AL12" s="198" t="str">
        <f>IF($D12="","",VLOOKUP($D12,個人用男子!$B$16:$L$25,11,FALSE))</f>
        <v/>
      </c>
      <c r="AM12" s="199"/>
      <c r="AN12" s="199"/>
      <c r="AO12" s="199"/>
      <c r="AP12" s="199"/>
      <c r="AQ12" s="200"/>
    </row>
    <row r="13" spans="1:45" ht="29.25" customHeight="1">
      <c r="A13" s="3"/>
      <c r="B13" s="50"/>
      <c r="C13" s="88"/>
      <c r="D13" s="98">
        <f>IF(個人用男子!B17="","",個人用男子!B17)</f>
        <v>2</v>
      </c>
      <c r="E13" s="98">
        <f>IF(個人用男子!B17="","",個人用男子!B17)</f>
        <v>2</v>
      </c>
      <c r="F13" s="88"/>
      <c r="G13" s="49"/>
      <c r="J13" s="222" t="str">
        <f t="shared" si="0"/>
        <v>2位</v>
      </c>
      <c r="K13" s="207"/>
      <c r="L13" s="207"/>
      <c r="M13" s="207"/>
      <c r="N13" s="208">
        <f>IF($D13="","",VLOOKUP($D13,個人用男子!$B$16:$L$25,3,FALSE))</f>
        <v>0</v>
      </c>
      <c r="O13" s="216"/>
      <c r="P13" s="216"/>
      <c r="Q13" s="216"/>
      <c r="R13" s="216">
        <f>IF($D13="","",VLOOKUP($D13,個人用男子!$B$16:$L$25,4,FALSE))</f>
        <v>0</v>
      </c>
      <c r="S13" s="216"/>
      <c r="T13" s="216"/>
      <c r="U13" s="217"/>
      <c r="V13" s="207">
        <f>IF($D13="","",VLOOKUP($D13,個人用男子!$B$16:$L$25,5,FALSE))</f>
        <v>0</v>
      </c>
      <c r="W13" s="207"/>
      <c r="X13" s="207"/>
      <c r="Y13" s="207"/>
      <c r="Z13" s="211">
        <f>IF($D13="","",VLOOKUP($D13,個人用男子!$B$16:$L$25,6,FALSE))</f>
        <v>0</v>
      </c>
      <c r="AA13" s="209"/>
      <c r="AB13" s="209"/>
      <c r="AC13" s="209"/>
      <c r="AD13" s="209">
        <f>IF($D13="","",VLOOKUP($D13,個人用男子!$B$16:$L$25,7,FALSE))</f>
        <v>0</v>
      </c>
      <c r="AE13" s="209"/>
      <c r="AF13" s="209"/>
      <c r="AG13" s="210"/>
      <c r="AH13" s="207">
        <f>IF($D13="","",VLOOKUP($D13,個人用男子!$B$16:$L$25,8,FALSE))</f>
        <v>0</v>
      </c>
      <c r="AI13" s="207"/>
      <c r="AJ13" s="207"/>
      <c r="AK13" s="208"/>
      <c r="AL13" s="198" t="str">
        <f>IF($D13="","",VLOOKUP($D13,個人用男子!$B$16:$L$25,11,FALSE))</f>
        <v/>
      </c>
      <c r="AM13" s="199"/>
      <c r="AN13" s="199"/>
      <c r="AO13" s="199"/>
      <c r="AP13" s="199"/>
      <c r="AQ13" s="200"/>
    </row>
    <row r="14" spans="1:45" ht="29.25" customHeight="1">
      <c r="A14" s="3"/>
      <c r="B14" s="50"/>
      <c r="C14" s="88"/>
      <c r="D14" s="98">
        <f>IF(個人用男子!B18="","",個人用男子!B18)</f>
        <v>3</v>
      </c>
      <c r="E14" s="98">
        <f>IF(個人用男子!B18="","",個人用男子!B18)</f>
        <v>3</v>
      </c>
      <c r="F14" s="88"/>
      <c r="G14" s="49"/>
      <c r="J14" s="222" t="str">
        <f t="shared" si="0"/>
        <v>3位</v>
      </c>
      <c r="K14" s="207"/>
      <c r="L14" s="207"/>
      <c r="M14" s="207"/>
      <c r="N14" s="208">
        <f>IF($D14="","",VLOOKUP($D14,個人用男子!$B$16:$L$25,3,FALSE))</f>
        <v>0</v>
      </c>
      <c r="O14" s="216"/>
      <c r="P14" s="216"/>
      <c r="Q14" s="216"/>
      <c r="R14" s="216">
        <f>IF($D14="","",VLOOKUP($D14,個人用男子!$B$16:$L$25,4,FALSE))</f>
        <v>0</v>
      </c>
      <c r="S14" s="216"/>
      <c r="T14" s="216"/>
      <c r="U14" s="217"/>
      <c r="V14" s="207">
        <f>IF($D14="","",VLOOKUP($D14,個人用男子!$B$16:$L$25,5,FALSE))</f>
        <v>0</v>
      </c>
      <c r="W14" s="207"/>
      <c r="X14" s="207"/>
      <c r="Y14" s="207"/>
      <c r="Z14" s="211">
        <f>IF($D14="","",VLOOKUP($D14,個人用男子!$B$16:$L$25,6,FALSE))</f>
        <v>0</v>
      </c>
      <c r="AA14" s="209"/>
      <c r="AB14" s="209"/>
      <c r="AC14" s="209"/>
      <c r="AD14" s="209">
        <f>IF($D14="","",VLOOKUP($D14,個人用男子!$B$16:$L$25,7,FALSE))</f>
        <v>0</v>
      </c>
      <c r="AE14" s="209"/>
      <c r="AF14" s="209"/>
      <c r="AG14" s="210"/>
      <c r="AH14" s="207">
        <f>IF($D14="","",VLOOKUP($D14,個人用男子!$B$16:$L$25,8,FALSE))</f>
        <v>0</v>
      </c>
      <c r="AI14" s="207"/>
      <c r="AJ14" s="207"/>
      <c r="AK14" s="208"/>
      <c r="AL14" s="198" t="str">
        <f>IF($D14="","",VLOOKUP($D14,個人用男子!$B$16:$L$25,11,FALSE))</f>
        <v/>
      </c>
      <c r="AM14" s="199"/>
      <c r="AN14" s="199"/>
      <c r="AO14" s="199"/>
      <c r="AP14" s="199"/>
      <c r="AQ14" s="200"/>
    </row>
    <row r="15" spans="1:45" ht="29.25" customHeight="1">
      <c r="A15" s="3"/>
      <c r="B15" s="50"/>
      <c r="C15" s="88"/>
      <c r="D15" s="98">
        <f>IF(個人用男子!B19="","",個人用男子!B19)</f>
        <v>4</v>
      </c>
      <c r="E15" s="98">
        <f>IF(個人用男子!B19="","",個人用男子!B19)</f>
        <v>4</v>
      </c>
      <c r="F15" s="88"/>
      <c r="G15" s="49"/>
      <c r="J15" s="222" t="str">
        <f t="shared" si="0"/>
        <v>4位</v>
      </c>
      <c r="K15" s="207"/>
      <c r="L15" s="207"/>
      <c r="M15" s="207"/>
      <c r="N15" s="208">
        <f>IF($D15="","",VLOOKUP($D15,個人用男子!$B$16:$L$25,3,FALSE))</f>
        <v>0</v>
      </c>
      <c r="O15" s="216"/>
      <c r="P15" s="216"/>
      <c r="Q15" s="216"/>
      <c r="R15" s="216">
        <f>IF($D15="","",VLOOKUP($D15,個人用男子!$B$16:$L$25,4,FALSE))</f>
        <v>0</v>
      </c>
      <c r="S15" s="216"/>
      <c r="T15" s="216"/>
      <c r="U15" s="217"/>
      <c r="V15" s="207">
        <f>IF($D15="","",VLOOKUP($D15,個人用男子!$B$16:$L$25,5,FALSE))</f>
        <v>0</v>
      </c>
      <c r="W15" s="207"/>
      <c r="X15" s="207"/>
      <c r="Y15" s="207"/>
      <c r="Z15" s="211">
        <f>IF($D15="","",VLOOKUP($D15,個人用男子!$B$16:$L$25,6,FALSE))</f>
        <v>0</v>
      </c>
      <c r="AA15" s="209"/>
      <c r="AB15" s="209"/>
      <c r="AC15" s="209"/>
      <c r="AD15" s="209">
        <f>IF($D15="","",VLOOKUP($D15,個人用男子!$B$16:$L$25,7,FALSE))</f>
        <v>0</v>
      </c>
      <c r="AE15" s="209"/>
      <c r="AF15" s="209"/>
      <c r="AG15" s="210"/>
      <c r="AH15" s="207">
        <f>IF($D15="","",VLOOKUP($D15,個人用男子!$B$16:$L$25,8,FALSE))</f>
        <v>0</v>
      </c>
      <c r="AI15" s="207"/>
      <c r="AJ15" s="207"/>
      <c r="AK15" s="208"/>
      <c r="AL15" s="198" t="str">
        <f>IF($D15="","",VLOOKUP($D15,個人用男子!$B$16:$L$25,11,FALSE))</f>
        <v/>
      </c>
      <c r="AM15" s="199"/>
      <c r="AN15" s="199"/>
      <c r="AO15" s="199"/>
      <c r="AP15" s="199"/>
      <c r="AQ15" s="200"/>
    </row>
    <row r="16" spans="1:45" ht="29.25" customHeight="1">
      <c r="A16" s="3"/>
      <c r="B16" s="50"/>
      <c r="C16" s="88"/>
      <c r="D16" s="98">
        <f>IF(個人用男子!B20="","",個人用男子!B20)</f>
        <v>5</v>
      </c>
      <c r="E16" s="98">
        <f>IF(個人用男子!B20="","",個人用男子!B20)</f>
        <v>5</v>
      </c>
      <c r="F16" s="88"/>
      <c r="G16" s="49"/>
      <c r="J16" s="222" t="str">
        <f t="shared" si="0"/>
        <v>5位</v>
      </c>
      <c r="K16" s="207"/>
      <c r="L16" s="207"/>
      <c r="M16" s="207"/>
      <c r="N16" s="208">
        <f>IF($D16="","",VLOOKUP($D16,個人用男子!$B$16:$L$25,3,FALSE))</f>
        <v>0</v>
      </c>
      <c r="O16" s="216"/>
      <c r="P16" s="216"/>
      <c r="Q16" s="216"/>
      <c r="R16" s="216">
        <f>IF($D16="","",VLOOKUP($D16,個人用男子!$B$16:$L$25,4,FALSE))</f>
        <v>0</v>
      </c>
      <c r="S16" s="216"/>
      <c r="T16" s="216"/>
      <c r="U16" s="217"/>
      <c r="V16" s="207">
        <f>IF($D16="","",VLOOKUP($D16,個人用男子!$B$16:$L$25,5,FALSE))</f>
        <v>0</v>
      </c>
      <c r="W16" s="207"/>
      <c r="X16" s="207"/>
      <c r="Y16" s="207"/>
      <c r="Z16" s="211">
        <f>IF($D16="","",VLOOKUP($D16,個人用男子!$B$16:$L$25,6,FALSE))</f>
        <v>0</v>
      </c>
      <c r="AA16" s="209"/>
      <c r="AB16" s="209"/>
      <c r="AC16" s="209"/>
      <c r="AD16" s="209">
        <f>IF($D16="","",VLOOKUP($D16,個人用男子!$B$16:$L$25,7,FALSE))</f>
        <v>0</v>
      </c>
      <c r="AE16" s="209"/>
      <c r="AF16" s="209"/>
      <c r="AG16" s="210"/>
      <c r="AH16" s="207">
        <f>IF($D16="","",VLOOKUP($D16,個人用男子!$B$16:$L$25,8,FALSE))</f>
        <v>0</v>
      </c>
      <c r="AI16" s="207"/>
      <c r="AJ16" s="207"/>
      <c r="AK16" s="208"/>
      <c r="AL16" s="198" t="str">
        <f>IF($D16="","",VLOOKUP($D16,個人用男子!$B$16:$L$25,11,FALSE))</f>
        <v/>
      </c>
      <c r="AM16" s="199"/>
      <c r="AN16" s="199"/>
      <c r="AO16" s="199"/>
      <c r="AP16" s="199"/>
      <c r="AQ16" s="200"/>
    </row>
    <row r="17" spans="1:48" ht="29.25" customHeight="1">
      <c r="A17" s="3"/>
      <c r="B17" s="50"/>
      <c r="C17" s="88"/>
      <c r="D17" s="98">
        <f>IF(個人用男子!B21="","",個人用男子!B21)</f>
        <v>6</v>
      </c>
      <c r="E17" s="98">
        <f>IF(個人用男子!B21="","",個人用男子!B21)</f>
        <v>6</v>
      </c>
      <c r="F17" s="88"/>
      <c r="G17" s="49"/>
      <c r="J17" s="222" t="str">
        <f t="shared" si="0"/>
        <v>6位</v>
      </c>
      <c r="K17" s="207"/>
      <c r="L17" s="207"/>
      <c r="M17" s="207"/>
      <c r="N17" s="208">
        <f>IF($D17="","",VLOOKUP($D17,個人用男子!$B$16:$L$25,3,FALSE))</f>
        <v>0</v>
      </c>
      <c r="O17" s="216"/>
      <c r="P17" s="216"/>
      <c r="Q17" s="216"/>
      <c r="R17" s="216">
        <f>IF($D17="","",VLOOKUP($D17,個人用男子!$B$16:$L$25,4,FALSE))</f>
        <v>0</v>
      </c>
      <c r="S17" s="216"/>
      <c r="T17" s="216"/>
      <c r="U17" s="217"/>
      <c r="V17" s="207">
        <f>IF($D17="","",VLOOKUP($D17,個人用男子!$B$16:$L$25,5,FALSE))</f>
        <v>0</v>
      </c>
      <c r="W17" s="207"/>
      <c r="X17" s="207"/>
      <c r="Y17" s="207"/>
      <c r="Z17" s="211">
        <f>IF($D17="","",VLOOKUP($D17,個人用男子!$B$16:$L$25,6,FALSE))</f>
        <v>0</v>
      </c>
      <c r="AA17" s="209"/>
      <c r="AB17" s="209"/>
      <c r="AC17" s="209"/>
      <c r="AD17" s="209">
        <f>IF($D17="","",VLOOKUP($D17,個人用男子!$B$16:$L$25,7,FALSE))</f>
        <v>0</v>
      </c>
      <c r="AE17" s="209"/>
      <c r="AF17" s="209"/>
      <c r="AG17" s="210"/>
      <c r="AH17" s="207">
        <f>IF($D17="","",VLOOKUP($D17,個人用男子!$B$16:$L$25,8,FALSE))</f>
        <v>0</v>
      </c>
      <c r="AI17" s="207"/>
      <c r="AJ17" s="207"/>
      <c r="AK17" s="208"/>
      <c r="AL17" s="198" t="str">
        <f>IF($D17="","",VLOOKUP($D17,個人用男子!$B$16:$L$25,11,FALSE))</f>
        <v/>
      </c>
      <c r="AM17" s="199"/>
      <c r="AN17" s="199"/>
      <c r="AO17" s="199"/>
      <c r="AP17" s="199"/>
      <c r="AQ17" s="200"/>
    </row>
    <row r="18" spans="1:48" ht="29.25" customHeight="1">
      <c r="A18" s="3"/>
      <c r="B18" s="50"/>
      <c r="C18" s="88"/>
      <c r="D18" s="98">
        <f>IF(個人用男子!B22="","",個人用男子!B22)</f>
        <v>7</v>
      </c>
      <c r="E18" s="98">
        <f>IF(個人用男子!B22="","",個人用男子!B22)</f>
        <v>7</v>
      </c>
      <c r="F18" s="88"/>
      <c r="G18" s="49"/>
      <c r="J18" s="222" t="str">
        <f t="shared" si="0"/>
        <v>7位</v>
      </c>
      <c r="K18" s="207"/>
      <c r="L18" s="207"/>
      <c r="M18" s="207"/>
      <c r="N18" s="208">
        <f>IF($D18="","",VLOOKUP($D18,個人用男子!$B$16:$L$25,3,FALSE))</f>
        <v>0</v>
      </c>
      <c r="O18" s="216"/>
      <c r="P18" s="216"/>
      <c r="Q18" s="216"/>
      <c r="R18" s="216">
        <f>IF($D18="","",VLOOKUP($D18,個人用男子!$B$16:$L$25,4,FALSE))</f>
        <v>0</v>
      </c>
      <c r="S18" s="216"/>
      <c r="T18" s="216"/>
      <c r="U18" s="217"/>
      <c r="V18" s="207">
        <f>IF($D18="","",VLOOKUP($D18,個人用男子!$B$16:$L$25,5,FALSE))</f>
        <v>0</v>
      </c>
      <c r="W18" s="207"/>
      <c r="X18" s="207"/>
      <c r="Y18" s="207"/>
      <c r="Z18" s="211">
        <f>IF($D18="","",VLOOKUP($D18,個人用男子!$B$16:$L$25,6,FALSE))</f>
        <v>0</v>
      </c>
      <c r="AA18" s="209"/>
      <c r="AB18" s="209"/>
      <c r="AC18" s="209"/>
      <c r="AD18" s="209">
        <f>IF($D18="","",VLOOKUP($D18,個人用男子!$B$16:$L$25,7,FALSE))</f>
        <v>0</v>
      </c>
      <c r="AE18" s="209"/>
      <c r="AF18" s="209"/>
      <c r="AG18" s="210"/>
      <c r="AH18" s="207">
        <f>IF($D18="","",VLOOKUP($D18,個人用男子!$B$16:$L$25,8,FALSE))</f>
        <v>0</v>
      </c>
      <c r="AI18" s="207"/>
      <c r="AJ18" s="207"/>
      <c r="AK18" s="208"/>
      <c r="AL18" s="198" t="str">
        <f>IF($D18="","",VLOOKUP($D18,個人用男子!$B$16:$L$25,11,FALSE))</f>
        <v/>
      </c>
      <c r="AM18" s="199"/>
      <c r="AN18" s="199"/>
      <c r="AO18" s="199"/>
      <c r="AP18" s="199"/>
      <c r="AQ18" s="200"/>
    </row>
    <row r="19" spans="1:48" ht="29.25" customHeight="1">
      <c r="A19" s="3"/>
      <c r="B19" s="50"/>
      <c r="C19" s="88"/>
      <c r="D19" s="98" t="str">
        <f>IF(個人用男子!B23="","",個人用男子!B23)</f>
        <v>推薦1</v>
      </c>
      <c r="E19" s="98" t="str">
        <f>IF(個人用男子!B23="","",個人用男子!B23)</f>
        <v>推薦1</v>
      </c>
      <c r="F19" s="88"/>
      <c r="G19" s="49"/>
      <c r="J19" s="222" t="str">
        <f t="shared" si="0"/>
        <v>推薦1位</v>
      </c>
      <c r="K19" s="207"/>
      <c r="L19" s="207"/>
      <c r="M19" s="207"/>
      <c r="N19" s="208">
        <f>IF($D19="","",VLOOKUP($D19,個人用男子!$B$16:$L$25,3,FALSE))</f>
        <v>0</v>
      </c>
      <c r="O19" s="216"/>
      <c r="P19" s="216"/>
      <c r="Q19" s="216"/>
      <c r="R19" s="216">
        <f>IF($D19="","",VLOOKUP($D19,個人用男子!$B$16:$L$25,4,FALSE))</f>
        <v>0</v>
      </c>
      <c r="S19" s="216"/>
      <c r="T19" s="216"/>
      <c r="U19" s="217"/>
      <c r="V19" s="207">
        <f>IF($D19="","",VLOOKUP($D19,個人用男子!$B$16:$L$25,5,FALSE))</f>
        <v>0</v>
      </c>
      <c r="W19" s="207"/>
      <c r="X19" s="207"/>
      <c r="Y19" s="207"/>
      <c r="Z19" s="211">
        <f>IF($D19="","",VLOOKUP($D19,個人用男子!$B$16:$L$25,6,FALSE))</f>
        <v>0</v>
      </c>
      <c r="AA19" s="209"/>
      <c r="AB19" s="209"/>
      <c r="AC19" s="209"/>
      <c r="AD19" s="209">
        <f>IF($D19="","",VLOOKUP($D19,個人用男子!$B$16:$L$25,7,FALSE))</f>
        <v>0</v>
      </c>
      <c r="AE19" s="209"/>
      <c r="AF19" s="209"/>
      <c r="AG19" s="210"/>
      <c r="AH19" s="207">
        <f>IF($D19="","",VLOOKUP($D19,個人用男子!$B$16:$L$25,8,FALSE))</f>
        <v>0</v>
      </c>
      <c r="AI19" s="207"/>
      <c r="AJ19" s="207"/>
      <c r="AK19" s="208"/>
      <c r="AL19" s="198" t="str">
        <f>IF($D19="","",VLOOKUP($D19,個人用男子!$B$16:$L$25,11,FALSE))</f>
        <v/>
      </c>
      <c r="AM19" s="199"/>
      <c r="AN19" s="199"/>
      <c r="AO19" s="199"/>
      <c r="AP19" s="199"/>
      <c r="AQ19" s="200"/>
    </row>
    <row r="20" spans="1:48" ht="29.25" customHeight="1">
      <c r="A20" s="3"/>
      <c r="B20" s="50"/>
      <c r="C20" s="88"/>
      <c r="D20" s="98" t="str">
        <f>IF(個人用男子!B24="","",個人用男子!B24)</f>
        <v/>
      </c>
      <c r="E20" s="98" t="str">
        <f>IF(個人用男子!B24="","",個人用男子!B24)</f>
        <v/>
      </c>
      <c r="F20" s="88"/>
      <c r="G20" s="49"/>
      <c r="J20" s="222" t="str">
        <f t="shared" si="0"/>
        <v/>
      </c>
      <c r="K20" s="207"/>
      <c r="L20" s="207"/>
      <c r="M20" s="207"/>
      <c r="N20" s="208" t="str">
        <f>IF($D20="","",VLOOKUP($D20,個人用男子!$B$16:$L$25,3,FALSE))</f>
        <v/>
      </c>
      <c r="O20" s="216"/>
      <c r="P20" s="216"/>
      <c r="Q20" s="216"/>
      <c r="R20" s="216" t="str">
        <f>IF($D20="","",VLOOKUP($D20,個人用男子!$B$16:$L$25,4,FALSE))</f>
        <v/>
      </c>
      <c r="S20" s="216"/>
      <c r="T20" s="216"/>
      <c r="U20" s="217"/>
      <c r="V20" s="207" t="str">
        <f>IF($D20="","",VLOOKUP($D20,個人用男子!$B$16:$L$25,5,FALSE))</f>
        <v/>
      </c>
      <c r="W20" s="207"/>
      <c r="X20" s="207"/>
      <c r="Y20" s="207"/>
      <c r="Z20" s="211" t="str">
        <f>IF($D20="","",VLOOKUP($D20,個人用男子!$B$16:$L$25,6,FALSE))</f>
        <v/>
      </c>
      <c r="AA20" s="209"/>
      <c r="AB20" s="209"/>
      <c r="AC20" s="209"/>
      <c r="AD20" s="209" t="str">
        <f>IF($D20="","",VLOOKUP($D20,個人用男子!$B$16:$L$25,7,FALSE))</f>
        <v/>
      </c>
      <c r="AE20" s="209"/>
      <c r="AF20" s="209"/>
      <c r="AG20" s="210"/>
      <c r="AH20" s="207" t="str">
        <f>IF($D20="","",VLOOKUP($D20,個人用男子!$B$16:$L$25,8,FALSE))</f>
        <v/>
      </c>
      <c r="AI20" s="207"/>
      <c r="AJ20" s="207"/>
      <c r="AK20" s="208"/>
      <c r="AL20" s="198" t="str">
        <f>IF($D20="","",VLOOKUP($D20,個人用男子!$B$16:$L$25,11,FALSE))</f>
        <v/>
      </c>
      <c r="AM20" s="199"/>
      <c r="AN20" s="199"/>
      <c r="AO20" s="199"/>
      <c r="AP20" s="199"/>
      <c r="AQ20" s="200"/>
    </row>
    <row r="21" spans="1:48" ht="29.25" customHeight="1" thickBot="1">
      <c r="A21" s="3"/>
      <c r="B21" s="50"/>
      <c r="C21" s="88"/>
      <c r="D21" s="98" t="str">
        <f>IF(個人用男子!B25="","",個人用男子!B25)</f>
        <v/>
      </c>
      <c r="E21" s="98" t="str">
        <f>IF(個人用男子!B25="","",個人用男子!B25)</f>
        <v/>
      </c>
      <c r="F21" s="88"/>
      <c r="G21" s="49"/>
      <c r="J21" s="223" t="str">
        <f t="shared" si="0"/>
        <v/>
      </c>
      <c r="K21" s="202"/>
      <c r="L21" s="202"/>
      <c r="M21" s="202"/>
      <c r="N21" s="203" t="str">
        <f>IF($D21="","",VLOOKUP($D21,個人用男子!$B$16:$L$25,3,FALSE))</f>
        <v/>
      </c>
      <c r="O21" s="218"/>
      <c r="P21" s="218"/>
      <c r="Q21" s="218"/>
      <c r="R21" s="218" t="str">
        <f>IF($D21="","",VLOOKUP($D21,個人用男子!$B$16:$L$25,4,FALSE))</f>
        <v/>
      </c>
      <c r="S21" s="218"/>
      <c r="T21" s="218"/>
      <c r="U21" s="219"/>
      <c r="V21" s="202" t="str">
        <f>IF($D21="","",VLOOKUP($D21,個人用男子!$B$16:$L$25,5,FALSE))</f>
        <v/>
      </c>
      <c r="W21" s="202"/>
      <c r="X21" s="202"/>
      <c r="Y21" s="202"/>
      <c r="Z21" s="206" t="str">
        <f>IF($D21="","",VLOOKUP($D21,個人用男子!$B$16:$L$25,6,FALSE))</f>
        <v/>
      </c>
      <c r="AA21" s="204"/>
      <c r="AB21" s="204"/>
      <c r="AC21" s="204"/>
      <c r="AD21" s="204" t="str">
        <f>IF($D21="","",VLOOKUP($D21,個人用男子!$B$16:$L$25,7,FALSE))</f>
        <v/>
      </c>
      <c r="AE21" s="204"/>
      <c r="AF21" s="204"/>
      <c r="AG21" s="205"/>
      <c r="AH21" s="202" t="str">
        <f>IF($D21="","",VLOOKUP($D21,個人用男子!$B$16:$L$25,8,FALSE))</f>
        <v/>
      </c>
      <c r="AI21" s="202"/>
      <c r="AJ21" s="202"/>
      <c r="AK21" s="203"/>
      <c r="AL21" s="212" t="str">
        <f>IF($D21="","",VLOOKUP($D21,個人用男子!$B$16:$L$25,11,FALSE))</f>
        <v/>
      </c>
      <c r="AM21" s="213"/>
      <c r="AN21" s="213"/>
      <c r="AO21" s="213"/>
      <c r="AP21" s="213"/>
      <c r="AQ21" s="214"/>
    </row>
    <row r="22" spans="1:48" ht="22.5" customHeight="1">
      <c r="A22" s="3"/>
      <c r="B22" s="40"/>
      <c r="C22" s="43"/>
      <c r="D22" s="98" t="str">
        <f>IF(個人用男子!B26="","",個人用男子!B26)</f>
        <v/>
      </c>
      <c r="E22" s="98" t="str">
        <f>IF(個人用男子!B26="","",個人用男子!B26)</f>
        <v/>
      </c>
      <c r="F22" s="48"/>
      <c r="G22" s="48"/>
      <c r="J22" s="220" t="s">
        <v>862</v>
      </c>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row>
    <row r="23" spans="1:48" ht="22.5" customHeight="1">
      <c r="A23" s="3"/>
      <c r="B23" s="40"/>
      <c r="C23" s="43"/>
      <c r="D23" s="98" t="str">
        <f>IF(個人用男子!B27="","",個人用男子!B27)</f>
        <v/>
      </c>
      <c r="E23" s="98" t="str">
        <f>IF(個人用男子!B27="","",個人用男子!B27)</f>
        <v/>
      </c>
      <c r="F23" s="48"/>
      <c r="G23" s="48"/>
      <c r="K23" s="220" t="s">
        <v>56</v>
      </c>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row>
    <row r="24" spans="1:48" ht="22.5" customHeight="1">
      <c r="A24" s="3"/>
      <c r="B24" s="40"/>
      <c r="C24" s="43"/>
      <c r="D24" s="98" t="str">
        <f>IF(個人用男子!B28="","",個人用男子!B28)</f>
        <v/>
      </c>
      <c r="E24" s="98" t="str">
        <f>IF(個人用男子!B28="","",個人用男子!B28)</f>
        <v/>
      </c>
      <c r="F24" s="48"/>
      <c r="G24" s="48"/>
    </row>
    <row r="25" spans="1:48">
      <c r="A25" s="3"/>
      <c r="B25" s="3"/>
      <c r="C25" s="3"/>
      <c r="D25" s="3"/>
      <c r="E25" s="3"/>
      <c r="F25" s="48"/>
      <c r="G25" s="48"/>
    </row>
    <row r="26" spans="1:48" ht="30.75" customHeight="1">
      <c r="A26" s="3"/>
      <c r="B26" s="39"/>
      <c r="C26" s="31"/>
      <c r="D26" s="31"/>
      <c r="E26" s="31"/>
      <c r="F26" s="48"/>
      <c r="G26" s="48"/>
      <c r="H26" s="221" t="s">
        <v>833</v>
      </c>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row>
    <row r="27" spans="1:48">
      <c r="A27" s="3"/>
      <c r="B27" s="40"/>
      <c r="C27" s="43"/>
      <c r="D27" s="43"/>
      <c r="E27" s="3"/>
      <c r="F27" s="48"/>
      <c r="G27" s="48"/>
      <c r="J27" s="1" t="s">
        <v>58</v>
      </c>
      <c r="K27" s="1"/>
      <c r="L27" s="1"/>
      <c r="M27" s="1"/>
      <c r="N27" s="1"/>
      <c r="O27" s="1"/>
      <c r="P27" s="1"/>
      <c r="Q27" s="1"/>
      <c r="R27" s="1"/>
      <c r="S27" s="2"/>
      <c r="T27" s="1"/>
      <c r="U27" s="1"/>
      <c r="V27" s="1"/>
      <c r="W27" s="1"/>
      <c r="X27" s="1"/>
      <c r="Y27" s="1"/>
      <c r="Z27" s="1"/>
      <c r="AA27" s="1"/>
      <c r="AB27" s="1"/>
      <c r="AC27" s="1"/>
      <c r="AD27" s="1"/>
      <c r="AE27" s="1"/>
      <c r="AF27" s="1"/>
      <c r="AG27" s="1"/>
      <c r="AH27" s="1"/>
      <c r="AI27" s="1"/>
      <c r="AJ27" s="1"/>
      <c r="AK27" s="1"/>
    </row>
    <row r="28" spans="1:48" ht="9.75" customHeight="1">
      <c r="A28" s="3"/>
      <c r="B28" s="40"/>
      <c r="C28" s="43"/>
      <c r="D28" s="43"/>
      <c r="E28" s="3"/>
      <c r="F28" s="48"/>
      <c r="G28" s="48"/>
      <c r="J28" s="1"/>
      <c r="K28" s="1"/>
      <c r="L28" s="1"/>
      <c r="M28" s="1"/>
      <c r="N28" s="1"/>
      <c r="O28" s="1"/>
      <c r="P28" s="1"/>
      <c r="Q28" s="1"/>
      <c r="R28" s="1"/>
      <c r="S28" s="2"/>
      <c r="T28" s="1"/>
      <c r="U28" s="1"/>
      <c r="V28" s="1"/>
      <c r="W28" s="1"/>
      <c r="X28" s="1"/>
      <c r="Y28" s="1"/>
      <c r="Z28" s="1"/>
      <c r="AA28" s="1"/>
      <c r="AB28" s="1"/>
      <c r="AC28" s="1"/>
      <c r="AD28" s="1"/>
      <c r="AE28" s="1"/>
      <c r="AF28" s="1"/>
      <c r="AG28" s="1"/>
      <c r="AH28" s="1"/>
      <c r="AI28" s="1"/>
      <c r="AJ28" s="1"/>
      <c r="AK28" s="1"/>
    </row>
    <row r="29" spans="1:48">
      <c r="A29" s="3"/>
      <c r="B29" s="40"/>
      <c r="C29" s="43"/>
      <c r="D29" s="43"/>
      <c r="E29" s="3"/>
      <c r="F29" s="48"/>
      <c r="G29" s="48"/>
      <c r="K29" s="16" t="s">
        <v>59</v>
      </c>
    </row>
    <row r="30" spans="1:48">
      <c r="A30" s="3"/>
      <c r="B30" s="40"/>
      <c r="C30" s="43"/>
      <c r="D30" s="43"/>
      <c r="E30" s="3"/>
      <c r="F30" s="48"/>
      <c r="G30" s="48"/>
    </row>
    <row r="31" spans="1:48">
      <c r="A31" s="3"/>
      <c r="B31" s="3"/>
      <c r="C31" s="3"/>
      <c r="D31" s="3"/>
      <c r="E31" s="3"/>
      <c r="F31" s="48"/>
      <c r="G31" s="48"/>
      <c r="K31" s="16" t="s">
        <v>824</v>
      </c>
    </row>
    <row r="32" spans="1:48" ht="17.25" customHeight="1">
      <c r="A32" s="3"/>
      <c r="B32" s="3"/>
      <c r="C32" s="3"/>
      <c r="D32" s="3"/>
      <c r="E32" s="3"/>
      <c r="F32" s="48"/>
      <c r="G32" s="48"/>
      <c r="AE32" s="17"/>
      <c r="AF32" s="17"/>
      <c r="AG32" s="17"/>
      <c r="AH32" s="17"/>
      <c r="AI32" s="17"/>
      <c r="AJ32" s="354" t="s">
        <v>864</v>
      </c>
      <c r="AL32" s="201" t="e">
        <f>IF(初期１!L5="","",初期１!L5)</f>
        <v>#N/A</v>
      </c>
      <c r="AM32" s="201"/>
      <c r="AN32" s="201"/>
      <c r="AO32" s="201"/>
      <c r="AP32" s="201"/>
      <c r="AQ32" s="201"/>
      <c r="AR32" s="201"/>
      <c r="AS32" s="201"/>
      <c r="AT32" s="201"/>
      <c r="AU32" s="201"/>
      <c r="AV32" s="201"/>
    </row>
    <row r="33" spans="1:44" ht="17.25">
      <c r="A33" s="3"/>
      <c r="B33" s="3"/>
      <c r="C33" s="3"/>
      <c r="D33" s="3"/>
      <c r="E33" s="3"/>
      <c r="F33" s="48"/>
      <c r="G33" s="48"/>
      <c r="V33" s="87"/>
      <c r="W33" s="18"/>
      <c r="X33" s="18"/>
      <c r="Y33" s="18"/>
    </row>
    <row r="34" spans="1:44" ht="18.75" customHeight="1">
      <c r="A34" s="3"/>
      <c r="B34" s="215"/>
      <c r="C34" s="215"/>
      <c r="D34" s="215"/>
      <c r="E34" s="215"/>
      <c r="F34" s="48"/>
      <c r="G34" s="48"/>
      <c r="AE34" s="17"/>
      <c r="AF34" s="17"/>
      <c r="AG34" s="17"/>
      <c r="AH34" s="17"/>
      <c r="AI34" s="17"/>
      <c r="AJ34" s="354" t="s">
        <v>863</v>
      </c>
      <c r="AK34" s="17"/>
      <c r="AL34" s="358">
        <f>IF(AL6="","",AL6)</f>
        <v>0</v>
      </c>
      <c r="AM34" s="358"/>
      <c r="AN34" s="358"/>
      <c r="AO34" s="358"/>
      <c r="AP34" s="358"/>
      <c r="AQ34" s="105"/>
      <c r="AR34" s="17" t="s">
        <v>60</v>
      </c>
    </row>
    <row r="35" spans="1:44">
      <c r="A35" s="3"/>
      <c r="B35" s="3"/>
      <c r="C35" s="3"/>
      <c r="D35" s="3"/>
      <c r="E35" s="3"/>
      <c r="F35" s="48"/>
      <c r="G35" s="48"/>
    </row>
    <row r="36" spans="1:44">
      <c r="A36" s="3"/>
      <c r="B36" s="3"/>
      <c r="C36" s="3"/>
      <c r="D36" s="3"/>
      <c r="E36" s="3"/>
      <c r="F36" s="48"/>
      <c r="G36" s="48"/>
    </row>
    <row r="37" spans="1:44">
      <c r="A37" s="3"/>
      <c r="B37" s="3"/>
      <c r="C37" s="3"/>
      <c r="D37" s="3"/>
      <c r="E37" s="3"/>
      <c r="F37" s="48"/>
      <c r="G37" s="48"/>
    </row>
    <row r="38" spans="1:44">
      <c r="A38" s="3"/>
      <c r="B38" s="3"/>
      <c r="C38" s="3"/>
      <c r="D38" s="3"/>
      <c r="E38" s="3"/>
      <c r="F38" s="48"/>
      <c r="G38" s="48"/>
    </row>
  </sheetData>
  <mergeCells count="105">
    <mergeCell ref="AL6:AQ6"/>
    <mergeCell ref="AD6:AK6"/>
    <mergeCell ref="J15:M15"/>
    <mergeCell ref="N15:Q15"/>
    <mergeCell ref="J16:M16"/>
    <mergeCell ref="N13:Q13"/>
    <mergeCell ref="N14:Q14"/>
    <mergeCell ref="J18:M18"/>
    <mergeCell ref="J19:M19"/>
    <mergeCell ref="N17:Q17"/>
    <mergeCell ref="R15:U15"/>
    <mergeCell ref="N16:Q16"/>
    <mergeCell ref="R16:U16"/>
    <mergeCell ref="N18:Q18"/>
    <mergeCell ref="N19:Q19"/>
    <mergeCell ref="A1:B1"/>
    <mergeCell ref="F1:I2"/>
    <mergeCell ref="C6:D6"/>
    <mergeCell ref="F4:I5"/>
    <mergeCell ref="V13:Y13"/>
    <mergeCell ref="D11:E11"/>
    <mergeCell ref="N11:U11"/>
    <mergeCell ref="R12:U12"/>
    <mergeCell ref="R13:U13"/>
    <mergeCell ref="J11:M11"/>
    <mergeCell ref="J4:AQ4"/>
    <mergeCell ref="J6:Q6"/>
    <mergeCell ref="R6:AC6"/>
    <mergeCell ref="J7:Q7"/>
    <mergeCell ref="R7:AQ7"/>
    <mergeCell ref="AL11:AQ11"/>
    <mergeCell ref="J10:AQ10"/>
    <mergeCell ref="AH11:AK11"/>
    <mergeCell ref="AH12:AK12"/>
    <mergeCell ref="N12:Q12"/>
    <mergeCell ref="J12:M12"/>
    <mergeCell ref="J13:M13"/>
    <mergeCell ref="AD12:AG12"/>
    <mergeCell ref="V11:Y11"/>
    <mergeCell ref="V12:Y12"/>
    <mergeCell ref="AH15:AK15"/>
    <mergeCell ref="Z15:AC15"/>
    <mergeCell ref="Z14:AC14"/>
    <mergeCell ref="AH13:AK13"/>
    <mergeCell ref="AH14:AK14"/>
    <mergeCell ref="AD13:AG13"/>
    <mergeCell ref="AD14:AG14"/>
    <mergeCell ref="AD15:AG15"/>
    <mergeCell ref="Z11:AG11"/>
    <mergeCell ref="Z12:AC12"/>
    <mergeCell ref="Z13:AC13"/>
    <mergeCell ref="B34:E34"/>
    <mergeCell ref="V21:Y21"/>
    <mergeCell ref="R17:U17"/>
    <mergeCell ref="R20:U20"/>
    <mergeCell ref="R21:U21"/>
    <mergeCell ref="V15:Y15"/>
    <mergeCell ref="V14:Y14"/>
    <mergeCell ref="R18:U18"/>
    <mergeCell ref="R19:U19"/>
    <mergeCell ref="R14:U14"/>
    <mergeCell ref="N20:Q20"/>
    <mergeCell ref="V18:Y18"/>
    <mergeCell ref="V19:Y19"/>
    <mergeCell ref="V17:Y17"/>
    <mergeCell ref="K23:AQ23"/>
    <mergeCell ref="AL34:AP34"/>
    <mergeCell ref="H26:AQ26"/>
    <mergeCell ref="J22:AQ22"/>
    <mergeCell ref="N21:Q21"/>
    <mergeCell ref="J14:M14"/>
    <mergeCell ref="J17:M17"/>
    <mergeCell ref="J20:M20"/>
    <mergeCell ref="J21:M21"/>
    <mergeCell ref="AL32:AV32"/>
    <mergeCell ref="AH21:AK21"/>
    <mergeCell ref="AD21:AG21"/>
    <mergeCell ref="Z21:AC21"/>
    <mergeCell ref="AH20:AK20"/>
    <mergeCell ref="AD20:AG20"/>
    <mergeCell ref="AD16:AG16"/>
    <mergeCell ref="V20:Y20"/>
    <mergeCell ref="Z20:AC20"/>
    <mergeCell ref="Z16:AC16"/>
    <mergeCell ref="Z18:AC18"/>
    <mergeCell ref="AD18:AG18"/>
    <mergeCell ref="AH18:AK18"/>
    <mergeCell ref="AH16:AK16"/>
    <mergeCell ref="AD17:AG17"/>
    <mergeCell ref="Z17:AC17"/>
    <mergeCell ref="Z19:AC19"/>
    <mergeCell ref="AD19:AG19"/>
    <mergeCell ref="AH19:AK19"/>
    <mergeCell ref="AL21:AQ21"/>
    <mergeCell ref="AH17:AK17"/>
    <mergeCell ref="V16:Y16"/>
    <mergeCell ref="AL12:AQ12"/>
    <mergeCell ref="AL13:AQ13"/>
    <mergeCell ref="AL14:AQ14"/>
    <mergeCell ref="AL15:AQ15"/>
    <mergeCell ref="AL16:AQ16"/>
    <mergeCell ref="AL17:AQ17"/>
    <mergeCell ref="AL18:AQ18"/>
    <mergeCell ref="AL19:AQ19"/>
    <mergeCell ref="AL20:AQ20"/>
  </mergeCells>
  <phoneticPr fontId="3"/>
  <dataValidations count="2">
    <dataValidation imeMode="off" allowBlank="1" showInputMessage="1" showErrorMessage="1" sqref="J12:AK21 AL32:AV32 K31:P31 K5:AQ5 J9:AK9 H27:I1048576 AS33:AV1048576 J35:AR1048576 AL24:AQ25 AL11:AL21 S8 AL8:AQ9 R6:R7 J1:J5 AR1:XFD5 K1:AQ3 AQ34 AR7:AR31 AW6:XFD1048576 AS6:AV31 AL27:AQ31 AL33:AR33 AL34 A1:G1048576 H1:I25"/>
    <dataValidation imeMode="hiragana" allowBlank="1" showInputMessage="1" showErrorMessage="1" sqref="J6:J8 K27:P30 K11:AK11 K32:P34 AD6 J10:J11 AE32 J27:J34 H26 J22:J25 Q27:S34 AE34 Z34 T27:AK31 Z32 K23:K25 L24:AK25 AR34 T33:AK33 AJ34 AJ32"/>
  </dataValidations>
  <hyperlinks>
    <hyperlink ref="F1:I2" location="表紙!A1" display="表紙へ戻る"/>
    <hyperlink ref="A1" location="表紙!A1" display="表紙へ戻る"/>
    <hyperlink ref="F4:I5" location="個人用男子!A1" display="個人用男子!A1"/>
  </hyperlinks>
  <printOptions horizontalCentered="1"/>
  <pageMargins left="0.59055118110236227" right="0.59055118110236227" top="0.78740157480314965" bottom="0.78740157480314965" header="0" footer="0"/>
  <pageSetup paperSize="9" scale="96" orientation="portrait" errors="blank" horizontalDpi="300"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3"/>
  <dimension ref="A1:AU38"/>
  <sheetViews>
    <sheetView showZeros="0" zoomScaleNormal="100" workbookViewId="0">
      <selection sqref="A1:B1"/>
    </sheetView>
  </sheetViews>
  <sheetFormatPr defaultColWidth="9" defaultRowHeight="14.25"/>
  <cols>
    <col min="1" max="1" width="3.625" style="1" customWidth="1"/>
    <col min="2" max="3" width="5.875" style="1" customWidth="1"/>
    <col min="4" max="4" width="9.125" style="1" hidden="1" customWidth="1"/>
    <col min="5" max="5" width="9.875" style="1" hidden="1" customWidth="1"/>
    <col min="6" max="9" width="3.875" style="16" customWidth="1"/>
    <col min="10" max="13" width="2" style="16" customWidth="1"/>
    <col min="14" max="21" width="2.25" style="16" customWidth="1"/>
    <col min="22" max="25" width="2" style="16" customWidth="1"/>
    <col min="26" max="33" width="2.25" style="16" customWidth="1"/>
    <col min="34" max="37" width="2" style="16" customWidth="1"/>
    <col min="38" max="92" width="3.5" style="16" customWidth="1"/>
    <col min="93" max="16384" width="9" style="16"/>
  </cols>
  <sheetData>
    <row r="1" spans="1:43">
      <c r="A1" s="226" t="s">
        <v>15</v>
      </c>
      <c r="B1" s="226"/>
      <c r="C1"/>
      <c r="D1"/>
      <c r="E1"/>
      <c r="F1" s="227" t="s">
        <v>15</v>
      </c>
      <c r="G1" s="227"/>
      <c r="H1" s="227"/>
      <c r="I1" s="227"/>
      <c r="K1" s="32"/>
      <c r="L1" s="30"/>
      <c r="M1" s="30"/>
      <c r="N1" s="30"/>
      <c r="O1" s="30"/>
      <c r="P1" s="30"/>
      <c r="Q1" s="30"/>
      <c r="R1" s="34"/>
      <c r="S1" s="30"/>
      <c r="T1" s="30"/>
      <c r="U1" s="30"/>
      <c r="V1" s="30"/>
      <c r="W1" s="30"/>
      <c r="X1" s="30"/>
      <c r="Y1" s="30"/>
      <c r="Z1" s="34"/>
      <c r="AA1" s="34"/>
    </row>
    <row r="2" spans="1:43">
      <c r="F2" s="227"/>
      <c r="G2" s="227"/>
      <c r="H2" s="227"/>
      <c r="I2" s="227"/>
    </row>
    <row r="3" spans="1:43" ht="19.5">
      <c r="B3" s="33"/>
      <c r="C3" s="33"/>
      <c r="D3" s="33"/>
      <c r="E3" s="33"/>
    </row>
    <row r="4" spans="1:43" ht="45.75" customHeight="1">
      <c r="B4" s="33"/>
      <c r="C4" s="33"/>
      <c r="D4" s="33"/>
      <c r="E4" s="33"/>
      <c r="F4" s="229" t="s">
        <v>48</v>
      </c>
      <c r="G4" s="230"/>
      <c r="H4" s="230"/>
      <c r="I4" s="230"/>
      <c r="J4" s="236" t="str">
        <f>表紙!$C$5&amp;"年度 第"&amp;VLOOKUP(初期１!G3,表紙!$A$6:$C$8,3,FALSE)&amp;"回 群馬県中学校"
&amp;初期１!$G$3&amp;CHAR(10)&amp;"ソフトテニス大会参加申込書"</f>
        <v>令和5年度 第58回 群馬県中学校総合体育大会
ソフトテニス大会参加申込書</v>
      </c>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row>
    <row r="5" spans="1:43" ht="20.25" thickBot="1">
      <c r="B5" s="33"/>
      <c r="C5" s="33"/>
      <c r="D5" s="33"/>
      <c r="E5" s="33"/>
      <c r="F5" s="230"/>
      <c r="G5" s="230"/>
      <c r="H5" s="230"/>
      <c r="I5" s="230"/>
    </row>
    <row r="6" spans="1:43" ht="33" customHeight="1">
      <c r="B6" s="31"/>
      <c r="C6" s="228"/>
      <c r="D6" s="228"/>
      <c r="E6" s="3"/>
      <c r="J6" s="351" t="s">
        <v>859</v>
      </c>
      <c r="K6" s="239"/>
      <c r="L6" s="239"/>
      <c r="M6" s="239"/>
      <c r="N6" s="239"/>
      <c r="O6" s="239"/>
      <c r="P6" s="239"/>
      <c r="Q6" s="240"/>
      <c r="R6" s="241" t="e">
        <f>初期１!$L$5</f>
        <v>#N/A</v>
      </c>
      <c r="S6" s="242"/>
      <c r="T6" s="242"/>
      <c r="U6" s="242"/>
      <c r="V6" s="242"/>
      <c r="W6" s="242"/>
      <c r="X6" s="242"/>
      <c r="Y6" s="242"/>
      <c r="Z6" s="242"/>
      <c r="AA6" s="242"/>
      <c r="AB6" s="242"/>
      <c r="AC6" s="243"/>
      <c r="AD6" s="348" t="s">
        <v>858</v>
      </c>
      <c r="AE6" s="349"/>
      <c r="AF6" s="349"/>
      <c r="AG6" s="349"/>
      <c r="AH6" s="349"/>
      <c r="AI6" s="349"/>
      <c r="AJ6" s="349"/>
      <c r="AK6" s="350"/>
      <c r="AL6" s="237">
        <f>初期１!$G$6</f>
        <v>0</v>
      </c>
      <c r="AM6" s="237"/>
      <c r="AN6" s="237"/>
      <c r="AO6" s="237"/>
      <c r="AP6" s="237"/>
      <c r="AQ6" s="238"/>
    </row>
    <row r="7" spans="1:43" ht="33" customHeight="1" thickBot="1">
      <c r="B7" s="31"/>
      <c r="C7" s="31"/>
      <c r="D7" s="31"/>
      <c r="J7" s="244" t="s">
        <v>61</v>
      </c>
      <c r="K7" s="245"/>
      <c r="L7" s="245"/>
      <c r="M7" s="245"/>
      <c r="N7" s="245"/>
      <c r="O7" s="245"/>
      <c r="P7" s="245"/>
      <c r="Q7" s="246"/>
      <c r="R7" s="355" t="str">
        <f>IF(初期１!$G$9="","",初期１!$G$9)</f>
        <v/>
      </c>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7"/>
    </row>
    <row r="8" spans="1:43" ht="22.5" customHeight="1">
      <c r="B8" s="31"/>
      <c r="C8" s="31"/>
      <c r="D8" s="31"/>
      <c r="I8" s="48"/>
      <c r="J8" s="102"/>
      <c r="K8" s="103"/>
      <c r="L8" s="103"/>
      <c r="M8" s="103"/>
      <c r="N8" s="103"/>
      <c r="O8" s="103"/>
      <c r="P8" s="103"/>
      <c r="Q8" s="103"/>
      <c r="R8" s="103"/>
      <c r="S8" s="104"/>
      <c r="T8" s="57"/>
      <c r="U8" s="57"/>
      <c r="V8" s="57"/>
      <c r="W8" s="57"/>
      <c r="X8" s="57"/>
      <c r="Y8" s="57"/>
      <c r="Z8" s="57"/>
      <c r="AA8" s="57"/>
      <c r="AB8" s="57"/>
      <c r="AC8" s="57"/>
      <c r="AD8" s="57"/>
      <c r="AE8" s="57"/>
      <c r="AF8" s="57"/>
      <c r="AG8" s="57"/>
      <c r="AH8" s="57"/>
      <c r="AI8" s="57"/>
      <c r="AJ8" s="57"/>
      <c r="AK8" s="57"/>
      <c r="AL8" s="48"/>
    </row>
    <row r="9" spans="1:43" ht="22.5" customHeight="1" thickBot="1">
      <c r="A9" s="3"/>
      <c r="B9" s="3"/>
      <c r="C9" s="3"/>
      <c r="D9" s="3"/>
      <c r="E9" s="3"/>
      <c r="F9" s="48"/>
      <c r="G9" s="48"/>
    </row>
    <row r="10" spans="1:43" ht="30" customHeight="1">
      <c r="A10" s="3"/>
      <c r="B10" s="3"/>
      <c r="C10" s="3"/>
      <c r="D10" s="97" t="s">
        <v>63</v>
      </c>
      <c r="E10" s="97" t="s">
        <v>64</v>
      </c>
      <c r="F10" s="3"/>
      <c r="G10" s="3"/>
      <c r="J10" s="250" t="s">
        <v>65</v>
      </c>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2"/>
    </row>
    <row r="11" spans="1:43" ht="30" customHeight="1">
      <c r="A11" s="3"/>
      <c r="B11" s="43"/>
      <c r="C11" s="31"/>
      <c r="D11" s="231" t="s">
        <v>53</v>
      </c>
      <c r="E11" s="232"/>
      <c r="F11" s="31"/>
      <c r="G11" s="43"/>
      <c r="J11" s="352" t="s">
        <v>861</v>
      </c>
      <c r="K11" s="353"/>
      <c r="L11" s="353"/>
      <c r="M11" s="353"/>
      <c r="N11" s="233" t="s">
        <v>54</v>
      </c>
      <c r="O11" s="234"/>
      <c r="P11" s="234"/>
      <c r="Q11" s="234"/>
      <c r="R11" s="234"/>
      <c r="S11" s="234"/>
      <c r="T11" s="234"/>
      <c r="U11" s="235"/>
      <c r="V11" s="224" t="s">
        <v>55</v>
      </c>
      <c r="W11" s="224"/>
      <c r="X11" s="224"/>
      <c r="Y11" s="224"/>
      <c r="Z11" s="225" t="s">
        <v>54</v>
      </c>
      <c r="AA11" s="225"/>
      <c r="AB11" s="225"/>
      <c r="AC11" s="225"/>
      <c r="AD11" s="225"/>
      <c r="AE11" s="225"/>
      <c r="AF11" s="225"/>
      <c r="AG11" s="225"/>
      <c r="AH11" s="224" t="s">
        <v>55</v>
      </c>
      <c r="AI11" s="224"/>
      <c r="AJ11" s="224"/>
      <c r="AK11" s="253"/>
      <c r="AL11" s="248" t="s">
        <v>835</v>
      </c>
      <c r="AM11" s="254"/>
      <c r="AN11" s="254"/>
      <c r="AO11" s="254"/>
      <c r="AP11" s="254"/>
      <c r="AQ11" s="255"/>
    </row>
    <row r="12" spans="1:43" ht="29.25" customHeight="1">
      <c r="A12" s="3"/>
      <c r="B12" s="50"/>
      <c r="C12" s="88"/>
      <c r="D12" s="98">
        <f>IF(個人用女子!B16="","",個人用女子!B16)</f>
        <v>1</v>
      </c>
      <c r="E12" s="98">
        <f>IF(個人用女子!B16="","",個人用女子!B16)</f>
        <v>1</v>
      </c>
      <c r="F12" s="88"/>
      <c r="G12" s="49"/>
      <c r="J12" s="222" t="str">
        <f>IF(D12="","",IF(D12="推薦","推薦",D12&amp;"位"))</f>
        <v>1位</v>
      </c>
      <c r="K12" s="207"/>
      <c r="L12" s="207"/>
      <c r="M12" s="207"/>
      <c r="N12" s="208">
        <f>IF($D12="","",VLOOKUP($D12,個人用女子!$B$16:$L$25,3,FALSE))</f>
        <v>0</v>
      </c>
      <c r="O12" s="216"/>
      <c r="P12" s="216"/>
      <c r="Q12" s="216"/>
      <c r="R12" s="216">
        <f>IF($D12="","",VLOOKUP($D12,個人用女子!$B$16:$L$25,4,FALSE))</f>
        <v>0</v>
      </c>
      <c r="S12" s="216"/>
      <c r="T12" s="216"/>
      <c r="U12" s="217"/>
      <c r="V12" s="207">
        <f>IF($D12="","",VLOOKUP($D12,個人用女子!$B$16:$L$25,5,FALSE))</f>
        <v>0</v>
      </c>
      <c r="W12" s="207"/>
      <c r="X12" s="207"/>
      <c r="Y12" s="207"/>
      <c r="Z12" s="208">
        <f>IF($D12="","",VLOOKUP($D12,個人用女子!$B$16:$L$25,6,FALSE))</f>
        <v>0</v>
      </c>
      <c r="AA12" s="216"/>
      <c r="AB12" s="216"/>
      <c r="AC12" s="216"/>
      <c r="AD12" s="216">
        <f>IF($D12="","",VLOOKUP($D12,個人用女子!$B$16:$L$25,7,FALSE))</f>
        <v>0</v>
      </c>
      <c r="AE12" s="216"/>
      <c r="AF12" s="216"/>
      <c r="AG12" s="217"/>
      <c r="AH12" s="207">
        <f>IF($D12="","",VLOOKUP($D12,個人用女子!$B$16:$L$25,8,FALSE))</f>
        <v>0</v>
      </c>
      <c r="AI12" s="207"/>
      <c r="AJ12" s="207"/>
      <c r="AK12" s="208"/>
      <c r="AL12" s="198" t="str">
        <f>IF($D12="","",VLOOKUP($D12,個人用女子!$B$16:$L$25,11,FALSE))</f>
        <v/>
      </c>
      <c r="AM12" s="199"/>
      <c r="AN12" s="199"/>
      <c r="AO12" s="199"/>
      <c r="AP12" s="199"/>
      <c r="AQ12" s="200"/>
    </row>
    <row r="13" spans="1:43" ht="29.25" customHeight="1">
      <c r="A13" s="3"/>
      <c r="B13" s="50"/>
      <c r="C13" s="88"/>
      <c r="D13" s="98">
        <f>IF(個人用女子!B17="","",個人用女子!B17)</f>
        <v>2</v>
      </c>
      <c r="E13" s="98">
        <f>IF(個人用女子!B17="","",個人用女子!B17)</f>
        <v>2</v>
      </c>
      <c r="F13" s="88"/>
      <c r="G13" s="49"/>
      <c r="J13" s="222" t="str">
        <f t="shared" ref="J13:J21" si="0">IF(D13="","",IF(D13="推薦","推薦",D13&amp;"位"))</f>
        <v>2位</v>
      </c>
      <c r="K13" s="207"/>
      <c r="L13" s="207"/>
      <c r="M13" s="207"/>
      <c r="N13" s="208">
        <f>IF($D13="","",VLOOKUP($D13,個人用女子!$B$16:$L$25,3,FALSE))</f>
        <v>0</v>
      </c>
      <c r="O13" s="216"/>
      <c r="P13" s="216"/>
      <c r="Q13" s="216"/>
      <c r="R13" s="216">
        <f>IF($D13="","",VLOOKUP($D13,個人用女子!$B$16:$L$25,4,FALSE))</f>
        <v>0</v>
      </c>
      <c r="S13" s="216"/>
      <c r="T13" s="216"/>
      <c r="U13" s="217"/>
      <c r="V13" s="207">
        <f>IF($D13="","",VLOOKUP($D13,個人用女子!$B$16:$L$25,5,FALSE))</f>
        <v>0</v>
      </c>
      <c r="W13" s="207"/>
      <c r="X13" s="207"/>
      <c r="Y13" s="207"/>
      <c r="Z13" s="208">
        <f>IF($D13="","",VLOOKUP($D13,個人用女子!$B$16:$L$25,6,FALSE))</f>
        <v>0</v>
      </c>
      <c r="AA13" s="216"/>
      <c r="AB13" s="216"/>
      <c r="AC13" s="216"/>
      <c r="AD13" s="216">
        <f>IF($D13="","",VLOOKUP($D13,個人用女子!$B$16:$L$25,7,FALSE))</f>
        <v>0</v>
      </c>
      <c r="AE13" s="216"/>
      <c r="AF13" s="216"/>
      <c r="AG13" s="217"/>
      <c r="AH13" s="207">
        <f>IF($D13="","",VLOOKUP($D13,個人用女子!$B$16:$L$25,8,FALSE))</f>
        <v>0</v>
      </c>
      <c r="AI13" s="207"/>
      <c r="AJ13" s="207"/>
      <c r="AK13" s="208"/>
      <c r="AL13" s="198" t="str">
        <f>IF($D13="","",VLOOKUP($D13,個人用女子!$B$16:$L$25,11,FALSE))</f>
        <v/>
      </c>
      <c r="AM13" s="199"/>
      <c r="AN13" s="199"/>
      <c r="AO13" s="199"/>
      <c r="AP13" s="199"/>
      <c r="AQ13" s="200"/>
    </row>
    <row r="14" spans="1:43" ht="29.25" customHeight="1">
      <c r="A14" s="3"/>
      <c r="B14" s="50"/>
      <c r="C14" s="88"/>
      <c r="D14" s="98">
        <f>IF(個人用女子!B18="","",個人用女子!B18)</f>
        <v>3</v>
      </c>
      <c r="E14" s="98">
        <f>IF(個人用女子!B18="","",個人用女子!B18)</f>
        <v>3</v>
      </c>
      <c r="F14" s="88"/>
      <c r="G14" s="49"/>
      <c r="J14" s="222" t="str">
        <f t="shared" si="0"/>
        <v>3位</v>
      </c>
      <c r="K14" s="207"/>
      <c r="L14" s="207"/>
      <c r="M14" s="207"/>
      <c r="N14" s="208">
        <f>IF($D14="","",VLOOKUP($D14,個人用女子!$B$16:$L$25,3,FALSE))</f>
        <v>0</v>
      </c>
      <c r="O14" s="216"/>
      <c r="P14" s="216"/>
      <c r="Q14" s="216"/>
      <c r="R14" s="216">
        <f>IF($D14="","",VLOOKUP($D14,個人用女子!$B$16:$L$25,4,FALSE))</f>
        <v>0</v>
      </c>
      <c r="S14" s="216"/>
      <c r="T14" s="216"/>
      <c r="U14" s="217"/>
      <c r="V14" s="207">
        <f>IF($D14="","",VLOOKUP($D14,個人用女子!$B$16:$L$25,5,FALSE))</f>
        <v>0</v>
      </c>
      <c r="W14" s="207"/>
      <c r="X14" s="207"/>
      <c r="Y14" s="207"/>
      <c r="Z14" s="208">
        <f>IF($D14="","",VLOOKUP($D14,個人用女子!$B$16:$L$25,6,FALSE))</f>
        <v>0</v>
      </c>
      <c r="AA14" s="216"/>
      <c r="AB14" s="216"/>
      <c r="AC14" s="216"/>
      <c r="AD14" s="216">
        <f>IF($D14="","",VLOOKUP($D14,個人用女子!$B$16:$L$25,7,FALSE))</f>
        <v>0</v>
      </c>
      <c r="AE14" s="216"/>
      <c r="AF14" s="216"/>
      <c r="AG14" s="217"/>
      <c r="AH14" s="207">
        <f>IF($D14="","",VLOOKUP($D14,個人用女子!$B$16:$L$25,8,FALSE))</f>
        <v>0</v>
      </c>
      <c r="AI14" s="207"/>
      <c r="AJ14" s="207"/>
      <c r="AK14" s="208"/>
      <c r="AL14" s="198" t="str">
        <f>IF($D14="","",VLOOKUP($D14,個人用女子!$B$16:$L$25,11,FALSE))</f>
        <v/>
      </c>
      <c r="AM14" s="199"/>
      <c r="AN14" s="199"/>
      <c r="AO14" s="199"/>
      <c r="AP14" s="199"/>
      <c r="AQ14" s="200"/>
    </row>
    <row r="15" spans="1:43" ht="29.25" customHeight="1">
      <c r="A15" s="3"/>
      <c r="B15" s="50"/>
      <c r="C15" s="88"/>
      <c r="D15" s="98">
        <f>IF(個人用女子!B19="","",個人用女子!B19)</f>
        <v>4</v>
      </c>
      <c r="E15" s="98">
        <f>IF(個人用女子!B19="","",個人用女子!B19)</f>
        <v>4</v>
      </c>
      <c r="F15" s="88"/>
      <c r="G15" s="49"/>
      <c r="J15" s="222" t="str">
        <f t="shared" si="0"/>
        <v>4位</v>
      </c>
      <c r="K15" s="207"/>
      <c r="L15" s="207"/>
      <c r="M15" s="207"/>
      <c r="N15" s="208">
        <f>IF($D15="","",VLOOKUP($D15,個人用女子!$B$16:$L$25,3,FALSE))</f>
        <v>0</v>
      </c>
      <c r="O15" s="216"/>
      <c r="P15" s="216"/>
      <c r="Q15" s="216"/>
      <c r="R15" s="216">
        <f>IF($D15="","",VLOOKUP($D15,個人用女子!$B$16:$L$25,4,FALSE))</f>
        <v>0</v>
      </c>
      <c r="S15" s="216"/>
      <c r="T15" s="216"/>
      <c r="U15" s="217"/>
      <c r="V15" s="207">
        <f>IF($D15="","",VLOOKUP($D15,個人用女子!$B$16:$L$25,5,FALSE))</f>
        <v>0</v>
      </c>
      <c r="W15" s="207"/>
      <c r="X15" s="207"/>
      <c r="Y15" s="207"/>
      <c r="Z15" s="208">
        <f>IF($D15="","",VLOOKUP($D15,個人用女子!$B$16:$L$25,6,FALSE))</f>
        <v>0</v>
      </c>
      <c r="AA15" s="216"/>
      <c r="AB15" s="216"/>
      <c r="AC15" s="216"/>
      <c r="AD15" s="216">
        <f>IF($D15="","",VLOOKUP($D15,個人用女子!$B$16:$L$25,7,FALSE))</f>
        <v>0</v>
      </c>
      <c r="AE15" s="216"/>
      <c r="AF15" s="216"/>
      <c r="AG15" s="217"/>
      <c r="AH15" s="207">
        <f>IF($D15="","",VLOOKUP($D15,個人用女子!$B$16:$L$25,8,FALSE))</f>
        <v>0</v>
      </c>
      <c r="AI15" s="207"/>
      <c r="AJ15" s="207"/>
      <c r="AK15" s="208"/>
      <c r="AL15" s="198" t="str">
        <f>IF($D15="","",VLOOKUP($D15,個人用女子!$B$16:$L$25,11,FALSE))</f>
        <v/>
      </c>
      <c r="AM15" s="199"/>
      <c r="AN15" s="199"/>
      <c r="AO15" s="199"/>
      <c r="AP15" s="199"/>
      <c r="AQ15" s="200"/>
    </row>
    <row r="16" spans="1:43" ht="29.25" customHeight="1">
      <c r="A16" s="3"/>
      <c r="B16" s="50"/>
      <c r="C16" s="88"/>
      <c r="D16" s="98">
        <f>IF(個人用女子!B20="","",個人用女子!B20)</f>
        <v>5</v>
      </c>
      <c r="E16" s="98">
        <f>IF(個人用女子!B20="","",個人用女子!B20)</f>
        <v>5</v>
      </c>
      <c r="F16" s="88"/>
      <c r="G16" s="49"/>
      <c r="J16" s="222" t="str">
        <f t="shared" si="0"/>
        <v>5位</v>
      </c>
      <c r="K16" s="207"/>
      <c r="L16" s="207"/>
      <c r="M16" s="207"/>
      <c r="N16" s="208">
        <f>IF($D16="","",VLOOKUP($D16,個人用女子!$B$16:$L$25,3,FALSE))</f>
        <v>0</v>
      </c>
      <c r="O16" s="216"/>
      <c r="P16" s="216"/>
      <c r="Q16" s="216"/>
      <c r="R16" s="216">
        <f>IF($D16="","",VLOOKUP($D16,個人用女子!$B$16:$L$25,4,FALSE))</f>
        <v>0</v>
      </c>
      <c r="S16" s="216"/>
      <c r="T16" s="216"/>
      <c r="U16" s="217"/>
      <c r="V16" s="207">
        <f>IF($D16="","",VLOOKUP($D16,個人用女子!$B$16:$L$25,5,FALSE))</f>
        <v>0</v>
      </c>
      <c r="W16" s="207"/>
      <c r="X16" s="207"/>
      <c r="Y16" s="207"/>
      <c r="Z16" s="208">
        <f>IF($D16="","",VLOOKUP($D16,個人用女子!$B$16:$L$25,6,FALSE))</f>
        <v>0</v>
      </c>
      <c r="AA16" s="216"/>
      <c r="AB16" s="216"/>
      <c r="AC16" s="216"/>
      <c r="AD16" s="216">
        <f>IF($D16="","",VLOOKUP($D16,個人用女子!$B$16:$L$25,7,FALSE))</f>
        <v>0</v>
      </c>
      <c r="AE16" s="216"/>
      <c r="AF16" s="216"/>
      <c r="AG16" s="217"/>
      <c r="AH16" s="207">
        <f>IF($D16="","",VLOOKUP($D16,個人用女子!$B$16:$L$25,8,FALSE))</f>
        <v>0</v>
      </c>
      <c r="AI16" s="207"/>
      <c r="AJ16" s="207"/>
      <c r="AK16" s="208"/>
      <c r="AL16" s="198" t="str">
        <f>IF($D16="","",VLOOKUP($D16,個人用女子!$B$16:$L$25,11,FALSE))</f>
        <v/>
      </c>
      <c r="AM16" s="199"/>
      <c r="AN16" s="199"/>
      <c r="AO16" s="199"/>
      <c r="AP16" s="199"/>
      <c r="AQ16" s="200"/>
    </row>
    <row r="17" spans="1:47" ht="29.25" customHeight="1">
      <c r="A17" s="3"/>
      <c r="B17" s="50"/>
      <c r="C17" s="88"/>
      <c r="D17" s="98">
        <f>IF(個人用女子!B21="","",個人用女子!B21)</f>
        <v>6</v>
      </c>
      <c r="E17" s="98">
        <f>IF(個人用女子!B21="","",個人用女子!B21)</f>
        <v>6</v>
      </c>
      <c r="F17" s="88"/>
      <c r="G17" s="49"/>
      <c r="J17" s="222" t="str">
        <f>IF(D17="","",IF(D17="推薦","推薦",D17&amp;"位"))</f>
        <v>6位</v>
      </c>
      <c r="K17" s="207"/>
      <c r="L17" s="207"/>
      <c r="M17" s="207"/>
      <c r="N17" s="208">
        <f>IF($D17="","",VLOOKUP($D17,個人用女子!$B$16:$L$25,3,FALSE))</f>
        <v>0</v>
      </c>
      <c r="O17" s="216"/>
      <c r="P17" s="216"/>
      <c r="Q17" s="216"/>
      <c r="R17" s="216">
        <f>IF($D17="","",VLOOKUP($D17,個人用女子!$B$16:$L$25,4,FALSE))</f>
        <v>0</v>
      </c>
      <c r="S17" s="216"/>
      <c r="T17" s="216"/>
      <c r="U17" s="217"/>
      <c r="V17" s="207">
        <f>IF($D17="","",VLOOKUP($D17,個人用女子!$B$16:$L$25,5,FALSE))</f>
        <v>0</v>
      </c>
      <c r="W17" s="207"/>
      <c r="X17" s="207"/>
      <c r="Y17" s="207"/>
      <c r="Z17" s="208">
        <f>IF($D17="","",VLOOKUP($D17,個人用女子!$B$16:$L$25,6,FALSE))</f>
        <v>0</v>
      </c>
      <c r="AA17" s="216"/>
      <c r="AB17" s="216"/>
      <c r="AC17" s="216"/>
      <c r="AD17" s="216">
        <f>IF($D17="","",VLOOKUP($D17,個人用女子!$B$16:$L$25,7,FALSE))</f>
        <v>0</v>
      </c>
      <c r="AE17" s="216"/>
      <c r="AF17" s="216"/>
      <c r="AG17" s="217"/>
      <c r="AH17" s="207">
        <f>IF($D17="","",VLOOKUP($D17,個人用女子!$B$16:$L$25,8,FALSE))</f>
        <v>0</v>
      </c>
      <c r="AI17" s="207"/>
      <c r="AJ17" s="207"/>
      <c r="AK17" s="208"/>
      <c r="AL17" s="198" t="str">
        <f>IF($D17="","",VLOOKUP($D17,個人用女子!$B$16:$L$25,11,FALSE))</f>
        <v/>
      </c>
      <c r="AM17" s="199"/>
      <c r="AN17" s="199"/>
      <c r="AO17" s="199"/>
      <c r="AP17" s="199"/>
      <c r="AQ17" s="200"/>
    </row>
    <row r="18" spans="1:47" ht="29.25" customHeight="1">
      <c r="A18" s="3"/>
      <c r="B18" s="50"/>
      <c r="C18" s="88"/>
      <c r="D18" s="98">
        <f>IF(個人用女子!B22="","",個人用女子!B22)</f>
        <v>7</v>
      </c>
      <c r="E18" s="98">
        <f>IF(個人用女子!B22="","",個人用女子!B22)</f>
        <v>7</v>
      </c>
      <c r="F18" s="88"/>
      <c r="G18" s="49"/>
      <c r="J18" s="222" t="str">
        <f>IF(D18="","",IF(D18="推薦","推薦",D18&amp;"位"))</f>
        <v>7位</v>
      </c>
      <c r="K18" s="207"/>
      <c r="L18" s="207"/>
      <c r="M18" s="207"/>
      <c r="N18" s="208">
        <f>IF($D18="","",VLOOKUP($D18,個人用女子!$B$16:$L$25,3,FALSE))</f>
        <v>0</v>
      </c>
      <c r="O18" s="216"/>
      <c r="P18" s="216"/>
      <c r="Q18" s="216"/>
      <c r="R18" s="216">
        <f>IF($D18="","",VLOOKUP($D18,個人用女子!$B$16:$L$25,4,FALSE))</f>
        <v>0</v>
      </c>
      <c r="S18" s="216"/>
      <c r="T18" s="216"/>
      <c r="U18" s="217"/>
      <c r="V18" s="207">
        <f>IF($D18="","",VLOOKUP($D18,個人用女子!$B$16:$L$25,5,FALSE))</f>
        <v>0</v>
      </c>
      <c r="W18" s="207"/>
      <c r="X18" s="207"/>
      <c r="Y18" s="207"/>
      <c r="Z18" s="208">
        <f>IF($D18="","",VLOOKUP($D18,個人用女子!$B$16:$L$25,6,FALSE))</f>
        <v>0</v>
      </c>
      <c r="AA18" s="216"/>
      <c r="AB18" s="216"/>
      <c r="AC18" s="216"/>
      <c r="AD18" s="216">
        <f>IF($D18="","",VLOOKUP($D18,個人用女子!$B$16:$L$25,7,FALSE))</f>
        <v>0</v>
      </c>
      <c r="AE18" s="216"/>
      <c r="AF18" s="216"/>
      <c r="AG18" s="217"/>
      <c r="AH18" s="207">
        <f>IF($D18="","",VLOOKUP($D18,個人用女子!$B$16:$L$25,8,FALSE))</f>
        <v>0</v>
      </c>
      <c r="AI18" s="207"/>
      <c r="AJ18" s="207"/>
      <c r="AK18" s="208"/>
      <c r="AL18" s="198" t="str">
        <f>IF($D18="","",VLOOKUP($D18,個人用女子!$B$16:$L$25,11,FALSE))</f>
        <v/>
      </c>
      <c r="AM18" s="199"/>
      <c r="AN18" s="199"/>
      <c r="AO18" s="199"/>
      <c r="AP18" s="199"/>
      <c r="AQ18" s="200"/>
    </row>
    <row r="19" spans="1:47" ht="29.25" customHeight="1">
      <c r="A19" s="3"/>
      <c r="B19" s="50"/>
      <c r="C19" s="88"/>
      <c r="D19" s="98" t="str">
        <f>IF(個人用女子!B23="","",個人用女子!B23)</f>
        <v>推薦1</v>
      </c>
      <c r="E19" s="98" t="str">
        <f>IF(個人用女子!B23="","",個人用女子!B23)</f>
        <v>推薦1</v>
      </c>
      <c r="F19" s="88"/>
      <c r="G19" s="49"/>
      <c r="J19" s="222" t="str">
        <f t="shared" si="0"/>
        <v>推薦1位</v>
      </c>
      <c r="K19" s="207"/>
      <c r="L19" s="207"/>
      <c r="M19" s="207"/>
      <c r="N19" s="208">
        <f>IF($D19="","",VLOOKUP($D19,個人用女子!$B$16:$L$25,3,FALSE))</f>
        <v>0</v>
      </c>
      <c r="O19" s="216"/>
      <c r="P19" s="216"/>
      <c r="Q19" s="216"/>
      <c r="R19" s="216">
        <f>IF($D19="","",VLOOKUP($D19,個人用女子!$B$16:$L$25,4,FALSE))</f>
        <v>0</v>
      </c>
      <c r="S19" s="216"/>
      <c r="T19" s="216"/>
      <c r="U19" s="217"/>
      <c r="V19" s="207">
        <f>IF($D19="","",VLOOKUP($D19,個人用女子!$B$16:$L$25,5,FALSE))</f>
        <v>0</v>
      </c>
      <c r="W19" s="207"/>
      <c r="X19" s="207"/>
      <c r="Y19" s="207"/>
      <c r="Z19" s="208">
        <f>IF($D19="","",VLOOKUP($D19,個人用女子!$B$16:$L$25,6,FALSE))</f>
        <v>0</v>
      </c>
      <c r="AA19" s="216"/>
      <c r="AB19" s="216"/>
      <c r="AC19" s="216"/>
      <c r="AD19" s="216">
        <f>IF($D19="","",VLOOKUP($D19,個人用女子!$B$16:$L$25,7,FALSE))</f>
        <v>0</v>
      </c>
      <c r="AE19" s="216"/>
      <c r="AF19" s="216"/>
      <c r="AG19" s="217"/>
      <c r="AH19" s="207">
        <f>IF($D19="","",VLOOKUP($D19,個人用女子!$B$16:$L$25,8,FALSE))</f>
        <v>0</v>
      </c>
      <c r="AI19" s="207"/>
      <c r="AJ19" s="207"/>
      <c r="AK19" s="208"/>
      <c r="AL19" s="198" t="str">
        <f>IF($D19="","",VLOOKUP($D19,個人用女子!$B$16:$L$25,11,FALSE))</f>
        <v/>
      </c>
      <c r="AM19" s="199"/>
      <c r="AN19" s="199"/>
      <c r="AO19" s="199"/>
      <c r="AP19" s="199"/>
      <c r="AQ19" s="200"/>
    </row>
    <row r="20" spans="1:47" ht="29.25" customHeight="1">
      <c r="A20" s="3"/>
      <c r="B20" s="50"/>
      <c r="C20" s="88"/>
      <c r="D20" s="98" t="str">
        <f>IF(個人用女子!B24="","",個人用女子!B24)</f>
        <v/>
      </c>
      <c r="E20" s="98" t="str">
        <f>IF(個人用女子!B24="","",個人用女子!B24)</f>
        <v/>
      </c>
      <c r="F20" s="88"/>
      <c r="G20" s="49"/>
      <c r="J20" s="222" t="str">
        <f t="shared" si="0"/>
        <v/>
      </c>
      <c r="K20" s="207"/>
      <c r="L20" s="207"/>
      <c r="M20" s="207"/>
      <c r="N20" s="208" t="str">
        <f>IF($D20="","",VLOOKUP($D20,個人用女子!$B$16:$L$25,3,FALSE))</f>
        <v/>
      </c>
      <c r="O20" s="216"/>
      <c r="P20" s="216"/>
      <c r="Q20" s="216"/>
      <c r="R20" s="216" t="str">
        <f>IF($D20="","",VLOOKUP($D20,個人用女子!$B$16:$L$25,4,FALSE))</f>
        <v/>
      </c>
      <c r="S20" s="216"/>
      <c r="T20" s="216"/>
      <c r="U20" s="217"/>
      <c r="V20" s="207" t="str">
        <f>IF($D20="","",VLOOKUP($D20,個人用女子!$B$16:$L$25,5,FALSE))</f>
        <v/>
      </c>
      <c r="W20" s="207"/>
      <c r="X20" s="207"/>
      <c r="Y20" s="207"/>
      <c r="Z20" s="208" t="str">
        <f>IF($D20="","",VLOOKUP($D20,個人用女子!$B$16:$L$25,6,FALSE))</f>
        <v/>
      </c>
      <c r="AA20" s="216"/>
      <c r="AB20" s="216"/>
      <c r="AC20" s="216"/>
      <c r="AD20" s="216" t="str">
        <f>IF($D20="","",VLOOKUP($D20,個人用女子!$B$16:$L$25,7,FALSE))</f>
        <v/>
      </c>
      <c r="AE20" s="216"/>
      <c r="AF20" s="216"/>
      <c r="AG20" s="217"/>
      <c r="AH20" s="207" t="str">
        <f>IF($D20="","",VLOOKUP($D20,個人用女子!$B$16:$L$25,8,FALSE))</f>
        <v/>
      </c>
      <c r="AI20" s="207"/>
      <c r="AJ20" s="207"/>
      <c r="AK20" s="208"/>
      <c r="AL20" s="198" t="str">
        <f>IF($D20="","",VLOOKUP($D20,個人用女子!$B$16:$L$25,11,FALSE))</f>
        <v/>
      </c>
      <c r="AM20" s="199"/>
      <c r="AN20" s="199"/>
      <c r="AO20" s="199"/>
      <c r="AP20" s="199"/>
      <c r="AQ20" s="200"/>
    </row>
    <row r="21" spans="1:47" ht="29.25" customHeight="1" thickBot="1">
      <c r="A21" s="3"/>
      <c r="B21" s="50"/>
      <c r="C21" s="88"/>
      <c r="D21" s="98" t="str">
        <f>IF(個人用女子!B25="","",個人用女子!B25)</f>
        <v/>
      </c>
      <c r="E21" s="98" t="str">
        <f>IF(個人用女子!B25="","",個人用女子!B25)</f>
        <v/>
      </c>
      <c r="F21" s="88"/>
      <c r="G21" s="49"/>
      <c r="J21" s="223" t="str">
        <f t="shared" si="0"/>
        <v/>
      </c>
      <c r="K21" s="202"/>
      <c r="L21" s="202"/>
      <c r="M21" s="202"/>
      <c r="N21" s="203" t="str">
        <f>IF($D21="","",VLOOKUP($D21,個人用女子!$B$16:$L$25,3,FALSE))</f>
        <v/>
      </c>
      <c r="O21" s="218"/>
      <c r="P21" s="218"/>
      <c r="Q21" s="218"/>
      <c r="R21" s="218" t="str">
        <f>IF($D21="","",VLOOKUP($D21,個人用女子!$B$16:$L$25,4,FALSE))</f>
        <v/>
      </c>
      <c r="S21" s="218"/>
      <c r="T21" s="218"/>
      <c r="U21" s="219"/>
      <c r="V21" s="202" t="str">
        <f>IF($D21="","",VLOOKUP($D21,個人用女子!$B$16:$L$25,5,FALSE))</f>
        <v/>
      </c>
      <c r="W21" s="202"/>
      <c r="X21" s="202"/>
      <c r="Y21" s="202"/>
      <c r="Z21" s="203" t="str">
        <f>IF($D21="","",VLOOKUP($D21,個人用女子!$B$16:$L$25,6,FALSE))</f>
        <v/>
      </c>
      <c r="AA21" s="218"/>
      <c r="AB21" s="218"/>
      <c r="AC21" s="218"/>
      <c r="AD21" s="218" t="str">
        <f>IF($D21="","",VLOOKUP($D21,個人用女子!$B$16:$L$25,7,FALSE))</f>
        <v/>
      </c>
      <c r="AE21" s="218"/>
      <c r="AF21" s="218"/>
      <c r="AG21" s="219"/>
      <c r="AH21" s="202" t="str">
        <f>IF($D21="","",VLOOKUP($D21,個人用女子!$B$16:$L$25,8,FALSE))</f>
        <v/>
      </c>
      <c r="AI21" s="202"/>
      <c r="AJ21" s="202"/>
      <c r="AK21" s="203"/>
      <c r="AL21" s="212" t="str">
        <f>IF($D21="","",VLOOKUP($D21,個人用女子!$B$16:$L$25,11,FALSE))</f>
        <v/>
      </c>
      <c r="AM21" s="213"/>
      <c r="AN21" s="213"/>
      <c r="AO21" s="213"/>
      <c r="AP21" s="213"/>
      <c r="AQ21" s="214"/>
    </row>
    <row r="22" spans="1:47" ht="22.5" customHeight="1">
      <c r="A22" s="3"/>
      <c r="B22" s="40"/>
      <c r="C22" s="43"/>
      <c r="D22" s="98" t="str">
        <f>IF(個人用女子!B26="","",個人用女子!B26)</f>
        <v/>
      </c>
      <c r="E22" s="98" t="str">
        <f>IF(個人用女子!B26="","",個人用女子!B26)</f>
        <v/>
      </c>
      <c r="F22" s="48"/>
      <c r="G22" s="48"/>
      <c r="J22" s="220" t="s">
        <v>862</v>
      </c>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row>
    <row r="23" spans="1:47" ht="22.5" customHeight="1">
      <c r="A23" s="3"/>
      <c r="B23" s="40"/>
      <c r="C23" s="43"/>
      <c r="D23" s="98" t="str">
        <f>IF(個人用女子!B27="","",個人用女子!B27)</f>
        <v/>
      </c>
      <c r="E23" s="98" t="str">
        <f>IF(個人用女子!B27="","",個人用女子!B27)</f>
        <v/>
      </c>
      <c r="F23" s="48"/>
      <c r="G23" s="48"/>
      <c r="K23" s="220" t="s">
        <v>56</v>
      </c>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row>
    <row r="24" spans="1:47" ht="22.5" customHeight="1">
      <c r="A24" s="3"/>
      <c r="B24" s="40"/>
      <c r="C24" s="43"/>
      <c r="D24" s="98" t="str">
        <f>IF(個人用女子!B28="","",個人用女子!B28)</f>
        <v/>
      </c>
      <c r="E24" s="98" t="str">
        <f>IF(個人用女子!B28="","",個人用女子!B28)</f>
        <v/>
      </c>
      <c r="F24" s="48"/>
      <c r="G24" s="48"/>
    </row>
    <row r="25" spans="1:47">
      <c r="A25" s="3"/>
      <c r="B25" s="3"/>
      <c r="C25" s="3"/>
      <c r="D25" s="3"/>
      <c r="E25" s="3"/>
      <c r="F25" s="48"/>
      <c r="G25" s="48"/>
    </row>
    <row r="26" spans="1:47" ht="30.75" customHeight="1">
      <c r="A26" s="3"/>
      <c r="B26" s="39"/>
      <c r="C26" s="31"/>
      <c r="D26" s="31"/>
      <c r="E26" s="31"/>
      <c r="F26" s="48"/>
      <c r="G26" s="48"/>
      <c r="I26" s="221" t="s">
        <v>833</v>
      </c>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row>
    <row r="27" spans="1:47">
      <c r="A27" s="3"/>
      <c r="B27" s="40"/>
      <c r="C27" s="43"/>
      <c r="D27" s="43"/>
      <c r="E27" s="3"/>
      <c r="F27" s="48"/>
      <c r="G27" s="48"/>
      <c r="K27" s="1"/>
      <c r="L27" s="1" t="s">
        <v>834</v>
      </c>
      <c r="N27" s="1"/>
      <c r="O27" s="1"/>
      <c r="P27" s="1"/>
      <c r="Q27" s="1"/>
      <c r="R27" s="1"/>
      <c r="S27" s="2"/>
      <c r="T27" s="1"/>
      <c r="U27" s="1"/>
      <c r="V27" s="1"/>
      <c r="W27" s="1"/>
      <c r="X27" s="1"/>
      <c r="Y27" s="1"/>
      <c r="Z27" s="1"/>
      <c r="AA27" s="1"/>
      <c r="AB27" s="1"/>
      <c r="AC27" s="1"/>
      <c r="AD27" s="1"/>
      <c r="AE27" s="1"/>
      <c r="AF27" s="1"/>
      <c r="AG27" s="1"/>
      <c r="AH27" s="1"/>
      <c r="AI27" s="1"/>
      <c r="AJ27" s="1"/>
      <c r="AK27" s="1"/>
    </row>
    <row r="28" spans="1:47" ht="9.75" customHeight="1">
      <c r="A28" s="3"/>
      <c r="B28" s="40"/>
      <c r="C28" s="43"/>
      <c r="D28" s="43"/>
      <c r="E28" s="3"/>
      <c r="F28" s="48"/>
      <c r="G28" s="48"/>
      <c r="J28" s="1"/>
      <c r="K28" s="1"/>
      <c r="L28" s="1"/>
      <c r="M28" s="1"/>
      <c r="N28" s="1"/>
      <c r="O28" s="1"/>
      <c r="P28" s="1"/>
      <c r="Q28" s="1"/>
      <c r="R28" s="1"/>
      <c r="S28" s="2"/>
      <c r="T28" s="1"/>
      <c r="U28" s="1"/>
      <c r="V28" s="1"/>
      <c r="W28" s="1"/>
      <c r="X28" s="1"/>
      <c r="Y28" s="1"/>
      <c r="Z28" s="1"/>
      <c r="AA28" s="1"/>
      <c r="AB28" s="1"/>
      <c r="AC28" s="1"/>
      <c r="AD28" s="1"/>
      <c r="AE28" s="1"/>
      <c r="AF28" s="1"/>
      <c r="AG28" s="1"/>
      <c r="AH28" s="1"/>
      <c r="AI28" s="1"/>
      <c r="AJ28" s="1"/>
      <c r="AK28" s="1"/>
    </row>
    <row r="29" spans="1:47">
      <c r="A29" s="3"/>
      <c r="B29" s="40"/>
      <c r="C29" s="43"/>
      <c r="D29" s="43"/>
      <c r="E29" s="3"/>
      <c r="F29" s="48"/>
      <c r="G29" s="48"/>
      <c r="K29" s="16" t="s">
        <v>59</v>
      </c>
    </row>
    <row r="30" spans="1:47">
      <c r="A30" s="3"/>
      <c r="B30" s="40"/>
      <c r="C30" s="43"/>
      <c r="D30" s="43"/>
      <c r="E30" s="3"/>
      <c r="F30" s="48"/>
      <c r="G30" s="48"/>
    </row>
    <row r="31" spans="1:47">
      <c r="A31" s="3"/>
      <c r="B31" s="3"/>
      <c r="C31" s="3"/>
      <c r="D31" s="3"/>
      <c r="E31" s="3"/>
      <c r="F31" s="48"/>
      <c r="G31" s="48"/>
      <c r="K31" s="16" t="s">
        <v>825</v>
      </c>
    </row>
    <row r="32" spans="1:47" ht="17.25" customHeight="1">
      <c r="A32" s="3"/>
      <c r="B32" s="3"/>
      <c r="C32" s="3"/>
      <c r="D32" s="3"/>
      <c r="E32" s="3"/>
      <c r="F32" s="48"/>
      <c r="G32" s="48"/>
      <c r="AF32" s="17"/>
      <c r="AG32" s="17"/>
      <c r="AH32" s="17"/>
      <c r="AI32" s="354" t="s">
        <v>864</v>
      </c>
      <c r="AK32" s="256" t="e">
        <f>IF(初期１!L5="","",初期１!L5)</f>
        <v>#N/A</v>
      </c>
      <c r="AL32" s="256"/>
      <c r="AM32" s="256"/>
      <c r="AN32" s="256"/>
      <c r="AO32" s="256"/>
      <c r="AP32" s="256"/>
      <c r="AQ32" s="256"/>
      <c r="AR32" s="256"/>
      <c r="AS32" s="106"/>
      <c r="AT32" s="106"/>
      <c r="AU32" s="106"/>
    </row>
    <row r="33" spans="1:44" ht="17.25">
      <c r="A33" s="3"/>
      <c r="B33" s="3"/>
      <c r="C33" s="3"/>
      <c r="D33" s="3"/>
      <c r="E33" s="3"/>
      <c r="F33" s="48"/>
      <c r="G33" s="48"/>
      <c r="V33" s="87"/>
      <c r="W33" s="18"/>
      <c r="X33" s="18"/>
      <c r="Y33" s="18"/>
    </row>
    <row r="34" spans="1:44" ht="18.75" customHeight="1">
      <c r="A34" s="3"/>
      <c r="B34" s="215"/>
      <c r="C34" s="215"/>
      <c r="D34" s="215"/>
      <c r="E34" s="215"/>
      <c r="F34" s="48"/>
      <c r="G34" s="48"/>
      <c r="V34" s="17"/>
      <c r="W34" s="17"/>
      <c r="X34" s="17"/>
      <c r="Y34" s="17"/>
      <c r="AE34" s="17"/>
      <c r="AF34" s="17"/>
      <c r="AG34" s="17"/>
      <c r="AH34" s="17"/>
      <c r="AI34" s="354" t="s">
        <v>863</v>
      </c>
      <c r="AK34" s="358">
        <f>IF(AL6="","",AL6)</f>
        <v>0</v>
      </c>
      <c r="AL34" s="358"/>
      <c r="AM34" s="358"/>
      <c r="AN34" s="358"/>
      <c r="AO34" s="358"/>
      <c r="AP34" s="358"/>
      <c r="AQ34" s="105"/>
      <c r="AR34" s="17" t="s">
        <v>60</v>
      </c>
    </row>
    <row r="35" spans="1:44">
      <c r="A35" s="3"/>
      <c r="B35" s="3"/>
      <c r="C35" s="3"/>
      <c r="D35" s="3"/>
      <c r="E35" s="3"/>
      <c r="F35" s="48"/>
      <c r="G35" s="48"/>
    </row>
    <row r="36" spans="1:44">
      <c r="A36" s="3"/>
      <c r="B36" s="3"/>
      <c r="C36" s="3"/>
      <c r="D36" s="3"/>
      <c r="E36" s="3"/>
      <c r="F36" s="48"/>
      <c r="G36" s="48"/>
    </row>
    <row r="37" spans="1:44">
      <c r="A37" s="3"/>
      <c r="B37" s="3"/>
      <c r="C37" s="3"/>
      <c r="D37" s="3"/>
      <c r="E37" s="3"/>
      <c r="F37" s="48"/>
      <c r="G37" s="48"/>
    </row>
    <row r="38" spans="1:44">
      <c r="A38" s="3"/>
      <c r="B38" s="3"/>
      <c r="C38" s="3"/>
      <c r="D38" s="3"/>
      <c r="E38" s="3"/>
      <c r="F38" s="48"/>
      <c r="G38" s="48"/>
    </row>
  </sheetData>
  <mergeCells count="105">
    <mergeCell ref="J6:Q6"/>
    <mergeCell ref="R6:AC6"/>
    <mergeCell ref="AD6:AK6"/>
    <mergeCell ref="AL6:AQ6"/>
    <mergeCell ref="J7:Q7"/>
    <mergeCell ref="R7:AQ7"/>
    <mergeCell ref="J22:AQ22"/>
    <mergeCell ref="AK34:AP34"/>
    <mergeCell ref="AH17:AK17"/>
    <mergeCell ref="AH18:AK18"/>
    <mergeCell ref="AH19:AK19"/>
    <mergeCell ref="J20:M20"/>
    <mergeCell ref="N20:Q20"/>
    <mergeCell ref="V20:Y20"/>
    <mergeCell ref="AD20:AG20"/>
    <mergeCell ref="AH20:AK20"/>
    <mergeCell ref="J19:M19"/>
    <mergeCell ref="N19:Q19"/>
    <mergeCell ref="R19:U19"/>
    <mergeCell ref="V19:Y19"/>
    <mergeCell ref="Z19:AC19"/>
    <mergeCell ref="AD19:AG19"/>
    <mergeCell ref="R20:U20"/>
    <mergeCell ref="Z20:AC20"/>
    <mergeCell ref="Z18:AC18"/>
    <mergeCell ref="AD18:AG18"/>
    <mergeCell ref="B34:E34"/>
    <mergeCell ref="V21:Y21"/>
    <mergeCell ref="Z21:AC21"/>
    <mergeCell ref="AD21:AG21"/>
    <mergeCell ref="AH21:AK21"/>
    <mergeCell ref="J21:M21"/>
    <mergeCell ref="N21:Q21"/>
    <mergeCell ref="R21:U21"/>
    <mergeCell ref="K23:AQ23"/>
    <mergeCell ref="I26:AR26"/>
    <mergeCell ref="AK32:AR32"/>
    <mergeCell ref="AL21:AQ21"/>
    <mergeCell ref="AH15:AK15"/>
    <mergeCell ref="AH16:AK16"/>
    <mergeCell ref="Z13:AC13"/>
    <mergeCell ref="D11:E11"/>
    <mergeCell ref="J11:M11"/>
    <mergeCell ref="N11:U11"/>
    <mergeCell ref="V11:Y11"/>
    <mergeCell ref="Z11:AG11"/>
    <mergeCell ref="A1:B1"/>
    <mergeCell ref="F1:I2"/>
    <mergeCell ref="C6:D6"/>
    <mergeCell ref="F4:I5"/>
    <mergeCell ref="J4:AQ4"/>
    <mergeCell ref="J10:AQ10"/>
    <mergeCell ref="AL11:AQ11"/>
    <mergeCell ref="J13:M13"/>
    <mergeCell ref="N13:Q13"/>
    <mergeCell ref="R13:U13"/>
    <mergeCell ref="AH11:AK11"/>
    <mergeCell ref="AD12:AG12"/>
    <mergeCell ref="AH13:AK13"/>
    <mergeCell ref="J14:M14"/>
    <mergeCell ref="N14:Q14"/>
    <mergeCell ref="R14:U14"/>
    <mergeCell ref="V14:Y14"/>
    <mergeCell ref="Z14:AC14"/>
    <mergeCell ref="AD14:AG14"/>
    <mergeCell ref="AH14:AK14"/>
    <mergeCell ref="J12:M12"/>
    <mergeCell ref="V12:Y12"/>
    <mergeCell ref="Z12:AC12"/>
    <mergeCell ref="AD13:AG13"/>
    <mergeCell ref="AH12:AK12"/>
    <mergeCell ref="V13:Y13"/>
    <mergeCell ref="N12:Q12"/>
    <mergeCell ref="R12:U12"/>
    <mergeCell ref="AD15:AG15"/>
    <mergeCell ref="V17:Y17"/>
    <mergeCell ref="V18:Y18"/>
    <mergeCell ref="J18:M18"/>
    <mergeCell ref="N17:Q17"/>
    <mergeCell ref="R17:U17"/>
    <mergeCell ref="N18:Q18"/>
    <mergeCell ref="R18:U18"/>
    <mergeCell ref="Z15:AC15"/>
    <mergeCell ref="AD16:AG16"/>
    <mergeCell ref="Z17:AC17"/>
    <mergeCell ref="AD17:AG17"/>
    <mergeCell ref="Z16:AC16"/>
    <mergeCell ref="J17:M17"/>
    <mergeCell ref="J15:M15"/>
    <mergeCell ref="N15:Q15"/>
    <mergeCell ref="R15:U15"/>
    <mergeCell ref="V15:Y15"/>
    <mergeCell ref="J16:M16"/>
    <mergeCell ref="N16:Q16"/>
    <mergeCell ref="R16:U16"/>
    <mergeCell ref="V16:Y16"/>
    <mergeCell ref="AL12:AQ12"/>
    <mergeCell ref="AL13:AQ13"/>
    <mergeCell ref="AL14:AQ14"/>
    <mergeCell ref="AL15:AQ15"/>
    <mergeCell ref="AL16:AQ16"/>
    <mergeCell ref="AL17:AQ17"/>
    <mergeCell ref="AL18:AQ18"/>
    <mergeCell ref="AL19:AQ19"/>
    <mergeCell ref="AL20:AQ20"/>
  </mergeCells>
  <phoneticPr fontId="3"/>
  <dataValidations count="2">
    <dataValidation imeMode="off" allowBlank="1" showInputMessage="1" showErrorMessage="1" sqref="AS32:AU32 J12:AK21 M31 O31 J35:AS1048576 K31 R6 K5:AQ5 J9:AK9 AK32 I27:I1048576 J1:J5 AR1:XFD5 K1:AQ3 AL8:AQ9 S8 AL11:AL21 AL24:AQ25 A1:H1048576 I1:I25 AR6:AR25 AL27:AR31 AW6:XFD1048576 AS6:AV31 AT33:AV1048576 AL33:AS33 AK34 AQ34"/>
    <dataValidation imeMode="hiragana" allowBlank="1" showInputMessage="1" showErrorMessage="1" sqref="M32:M34 AF32:AI32 AR34 N27:N34 O32:O34 I26 J28:J34 K27:K30 J10:J11 K32:K34 AK33 J6:J8 L24:AK25 O27:O30 K11:AK11 L27:L34 M28:M30 J22 P27:AK31 P33:Z34 P32:U32 Z32 AE34:AI34 AA33:AI33 AD6 J23:K25 AJ33:AJ34"/>
  </dataValidations>
  <hyperlinks>
    <hyperlink ref="F1:I2" location="表紙!A1" display="表紙へ戻る"/>
    <hyperlink ref="A1" location="表紙!A1" display="表紙へ戻る"/>
    <hyperlink ref="F4:I5" location="個人用女子!A1" display="個人用女子!A1"/>
  </hyperlinks>
  <printOptions horizontalCentered="1"/>
  <pageMargins left="0.59055118110236227" right="0.59055118110236227" top="0.78740157480314965" bottom="0.78740157480314965" header="0" footer="0"/>
  <pageSetup paperSize="9" orientation="portrait" errors="blank" horizontalDpi="300"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16"/>
  <dimension ref="A1:AK32"/>
  <sheetViews>
    <sheetView showZeros="0" zoomScaleNormal="100" workbookViewId="0">
      <selection sqref="A1:B1"/>
    </sheetView>
  </sheetViews>
  <sheetFormatPr defaultColWidth="9" defaultRowHeight="14.25"/>
  <cols>
    <col min="1" max="1" width="3.625" style="1" customWidth="1"/>
    <col min="2" max="3" width="5.875" style="1" customWidth="1"/>
    <col min="4" max="5" width="10.875" style="1" hidden="1" customWidth="1"/>
    <col min="6" max="9" width="3.875" style="16" customWidth="1"/>
    <col min="10" max="37" width="3.125" style="16" customWidth="1"/>
    <col min="38" max="94" width="3.5" style="16" customWidth="1"/>
    <col min="95" max="16384" width="9" style="16"/>
  </cols>
  <sheetData>
    <row r="1" spans="1:37">
      <c r="A1" s="226" t="s">
        <v>15</v>
      </c>
      <c r="B1" s="226"/>
      <c r="C1"/>
      <c r="D1"/>
      <c r="E1"/>
      <c r="F1" s="227" t="s">
        <v>15</v>
      </c>
      <c r="G1" s="227"/>
      <c r="H1" s="227"/>
      <c r="I1" s="227"/>
      <c r="K1" s="32"/>
      <c r="L1" s="30"/>
      <c r="M1" s="30"/>
      <c r="N1" s="30"/>
      <c r="O1" s="30"/>
      <c r="P1" s="30"/>
      <c r="Q1" s="30"/>
      <c r="R1" s="34"/>
      <c r="S1" s="30"/>
      <c r="T1" s="30"/>
      <c r="U1" s="30"/>
      <c r="V1" s="30"/>
      <c r="W1" s="30"/>
      <c r="X1" s="30"/>
      <c r="Y1" s="30"/>
      <c r="Z1" s="34"/>
      <c r="AA1" s="34"/>
    </row>
    <row r="2" spans="1:37">
      <c r="F2" s="227"/>
      <c r="G2" s="227"/>
      <c r="H2" s="227"/>
      <c r="I2" s="227"/>
    </row>
    <row r="3" spans="1:37" ht="19.5">
      <c r="B3" s="33"/>
      <c r="C3" s="33"/>
      <c r="D3" s="33"/>
      <c r="E3" s="33"/>
    </row>
    <row r="4" spans="1:37" ht="45.75" customHeight="1">
      <c r="B4" s="33"/>
      <c r="C4" s="33"/>
      <c r="D4" s="33"/>
      <c r="E4" s="33"/>
      <c r="F4" s="229" t="s">
        <v>48</v>
      </c>
      <c r="G4" s="230"/>
      <c r="H4" s="230"/>
      <c r="I4" s="230"/>
      <c r="J4" s="236" t="str">
        <f>表紙!$C$5&amp;"年度 第"&amp;VLOOKUP(初期１!G3,表紙!$A$6:$C$8,3,FALSE)&amp;"回 群馬県中学校"
&amp;初期１!$G$3&amp;CHAR(10)&amp;"ソフトテニス大会参加申込書"</f>
        <v>令和5年度 第58回 群馬県中学校総合体育大会
ソフトテニス大会参加申込書</v>
      </c>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row>
    <row r="5" spans="1:37" ht="20.25" thickBot="1">
      <c r="B5" s="33"/>
      <c r="C5" s="33"/>
      <c r="D5" s="33"/>
      <c r="E5" s="33"/>
      <c r="F5" s="230"/>
      <c r="G5" s="230"/>
      <c r="H5" s="230"/>
      <c r="I5" s="230"/>
    </row>
    <row r="6" spans="1:37" ht="33" customHeight="1">
      <c r="B6" s="31"/>
      <c r="C6" s="228"/>
      <c r="D6" s="228"/>
      <c r="E6" s="3"/>
      <c r="J6" s="359" t="s">
        <v>859</v>
      </c>
      <c r="K6" s="290"/>
      <c r="L6" s="290"/>
      <c r="M6" s="290"/>
      <c r="N6" s="291"/>
      <c r="O6" s="291"/>
      <c r="P6" s="291"/>
      <c r="Q6" s="294" t="e">
        <f>初期１!$L$5</f>
        <v>#N/A</v>
      </c>
      <c r="R6" s="295"/>
      <c r="S6" s="295"/>
      <c r="T6" s="295"/>
      <c r="U6" s="295"/>
      <c r="V6" s="295"/>
      <c r="W6" s="295"/>
      <c r="X6" s="295"/>
      <c r="Y6" s="296"/>
      <c r="Z6" s="360" t="s">
        <v>857</v>
      </c>
      <c r="AA6" s="361"/>
      <c r="AB6" s="361"/>
      <c r="AC6" s="362"/>
      <c r="AD6" s="241">
        <f>初期１!$G$6</f>
        <v>0</v>
      </c>
      <c r="AE6" s="292"/>
      <c r="AF6" s="292"/>
      <c r="AG6" s="292"/>
      <c r="AH6" s="292"/>
      <c r="AI6" s="292"/>
      <c r="AJ6" s="292"/>
      <c r="AK6" s="293"/>
    </row>
    <row r="7" spans="1:37" ht="33" customHeight="1">
      <c r="B7" s="31"/>
      <c r="C7" s="31"/>
      <c r="D7" s="31"/>
      <c r="J7" s="265" t="s">
        <v>66</v>
      </c>
      <c r="K7" s="266"/>
      <c r="L7" s="266"/>
      <c r="M7" s="266"/>
      <c r="N7" s="267"/>
      <c r="O7" s="267"/>
      <c r="P7" s="268"/>
      <c r="Q7" s="211" t="str">
        <f>IF(初期１!$G$7="","",初期１!$G$7)</f>
        <v/>
      </c>
      <c r="R7" s="261"/>
      <c r="S7" s="261"/>
      <c r="T7" s="261"/>
      <c r="U7" s="261"/>
      <c r="V7" s="261"/>
      <c r="W7" s="261"/>
      <c r="X7" s="261"/>
      <c r="Y7" s="261"/>
      <c r="Z7" s="261"/>
      <c r="AA7" s="261"/>
      <c r="AB7" s="261"/>
      <c r="AC7" s="261"/>
      <c r="AD7" s="261"/>
      <c r="AE7" s="261"/>
      <c r="AF7" s="261"/>
      <c r="AG7" s="261"/>
      <c r="AH7" s="261"/>
      <c r="AI7" s="261"/>
      <c r="AJ7" s="261"/>
      <c r="AK7" s="262"/>
    </row>
    <row r="8" spans="1:37" ht="33" customHeight="1" thickBot="1">
      <c r="B8" s="31"/>
      <c r="C8" s="31"/>
      <c r="D8" s="31"/>
      <c r="J8" s="257" t="s">
        <v>67</v>
      </c>
      <c r="K8" s="258"/>
      <c r="L8" s="258"/>
      <c r="M8" s="258"/>
      <c r="N8" s="259"/>
      <c r="O8" s="259"/>
      <c r="P8" s="260"/>
      <c r="Q8" s="206" t="str">
        <f>IF(初期１!$G$8="","",初期１!$G$8)</f>
        <v/>
      </c>
      <c r="R8" s="263"/>
      <c r="S8" s="263"/>
      <c r="T8" s="263"/>
      <c r="U8" s="263"/>
      <c r="V8" s="263"/>
      <c r="W8" s="263"/>
      <c r="X8" s="263"/>
      <c r="Y8" s="263"/>
      <c r="Z8" s="263"/>
      <c r="AA8" s="263"/>
      <c r="AB8" s="263"/>
      <c r="AC8" s="263"/>
      <c r="AD8" s="263"/>
      <c r="AE8" s="263"/>
      <c r="AF8" s="263"/>
      <c r="AG8" s="263"/>
      <c r="AH8" s="263"/>
      <c r="AI8" s="263"/>
      <c r="AJ8" s="263"/>
      <c r="AK8" s="264"/>
    </row>
    <row r="9" spans="1:37" ht="22.5" customHeight="1" thickBot="1">
      <c r="A9" s="3"/>
      <c r="B9" s="3"/>
      <c r="C9" s="3"/>
      <c r="D9" s="3"/>
      <c r="E9" s="3"/>
      <c r="F9" s="48"/>
      <c r="G9" s="48"/>
    </row>
    <row r="10" spans="1:37" ht="67.5" customHeight="1">
      <c r="A10" s="3"/>
      <c r="B10" s="3"/>
      <c r="C10" s="3"/>
      <c r="D10" s="3"/>
      <c r="E10" s="3"/>
      <c r="F10" s="3"/>
      <c r="G10" s="3"/>
      <c r="K10" s="284" t="s">
        <v>68</v>
      </c>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6"/>
    </row>
    <row r="11" spans="1:37" ht="67.5" customHeight="1">
      <c r="A11" s="3"/>
      <c r="B11" s="3"/>
      <c r="C11" s="31"/>
      <c r="D11" s="31"/>
      <c r="E11" s="31"/>
      <c r="F11" s="31"/>
      <c r="G11" s="43"/>
      <c r="K11" s="287" t="s">
        <v>69</v>
      </c>
      <c r="L11" s="248"/>
      <c r="M11" s="248" t="s">
        <v>70</v>
      </c>
      <c r="N11" s="248"/>
      <c r="O11" s="248"/>
      <c r="P11" s="248"/>
      <c r="Q11" s="248"/>
      <c r="R11" s="248"/>
      <c r="S11" s="248"/>
      <c r="T11" s="248"/>
      <c r="U11" s="248" t="s">
        <v>55</v>
      </c>
      <c r="V11" s="248"/>
      <c r="W11" s="248"/>
      <c r="X11" s="248"/>
      <c r="Y11" s="248" t="s">
        <v>70</v>
      </c>
      <c r="Z11" s="248"/>
      <c r="AA11" s="248"/>
      <c r="AB11" s="248"/>
      <c r="AC11" s="248"/>
      <c r="AD11" s="248"/>
      <c r="AE11" s="248"/>
      <c r="AF11" s="211"/>
      <c r="AG11" s="248" t="s">
        <v>55</v>
      </c>
      <c r="AH11" s="248"/>
      <c r="AI11" s="248"/>
      <c r="AJ11" s="249"/>
    </row>
    <row r="12" spans="1:37" ht="52.5" customHeight="1">
      <c r="A12" s="3"/>
      <c r="B12" s="43"/>
      <c r="C12" s="88"/>
      <c r="D12" s="88"/>
      <c r="E12" s="88"/>
      <c r="F12" s="88"/>
      <c r="G12" s="49"/>
      <c r="K12" s="289">
        <v>1</v>
      </c>
      <c r="L12" s="254"/>
      <c r="M12" s="208" t="str">
        <f>IF(団体用男子!$E$16="","",団体用男子!$E$16)</f>
        <v/>
      </c>
      <c r="N12" s="216"/>
      <c r="O12" s="216"/>
      <c r="P12" s="216"/>
      <c r="Q12" s="216" t="str">
        <f>IF(団体用男子!$F$16="","",団体用男子!$F$16)</f>
        <v/>
      </c>
      <c r="R12" s="216"/>
      <c r="S12" s="216"/>
      <c r="T12" s="217"/>
      <c r="U12" s="208" t="str">
        <f>IF(団体用男子!$G$16="","",団体用男子!$G$16)</f>
        <v/>
      </c>
      <c r="V12" s="216"/>
      <c r="W12" s="216"/>
      <c r="X12" s="217"/>
      <c r="Y12" s="208" t="str">
        <f>IF(団体用男子!$H$16="","",団体用男子!$H$16)</f>
        <v/>
      </c>
      <c r="Z12" s="216"/>
      <c r="AA12" s="216"/>
      <c r="AB12" s="216"/>
      <c r="AC12" s="216" t="str">
        <f>IF(団体用男子!$I$16="","",団体用男子!$I$16)</f>
        <v/>
      </c>
      <c r="AD12" s="216"/>
      <c r="AE12" s="216"/>
      <c r="AF12" s="216"/>
      <c r="AG12" s="208" t="str">
        <f>IF(団体用男子!$J$16="","",団体用男子!$J$16)</f>
        <v/>
      </c>
      <c r="AH12" s="216"/>
      <c r="AI12" s="216"/>
      <c r="AJ12" s="288"/>
    </row>
    <row r="13" spans="1:37" ht="52.5" customHeight="1">
      <c r="A13" s="3"/>
      <c r="B13" s="43"/>
      <c r="C13" s="88"/>
      <c r="D13" s="88"/>
      <c r="E13" s="88"/>
      <c r="F13" s="88"/>
      <c r="G13" s="49"/>
      <c r="K13" s="271">
        <v>2</v>
      </c>
      <c r="L13" s="272"/>
      <c r="M13" s="253" t="str">
        <f>IF(団体用男子!$E$17="","",団体用男子!$E$17)</f>
        <v/>
      </c>
      <c r="N13" s="273"/>
      <c r="O13" s="273"/>
      <c r="P13" s="273"/>
      <c r="Q13" s="273" t="str">
        <f>IF(団体用男子!$F$17="","",団体用男子!$F$17)</f>
        <v/>
      </c>
      <c r="R13" s="273"/>
      <c r="S13" s="273"/>
      <c r="T13" s="274"/>
      <c r="U13" s="253" t="str">
        <f>IF(団体用男子!$G$17="","",団体用男子!$G$17)</f>
        <v/>
      </c>
      <c r="V13" s="273"/>
      <c r="W13" s="273"/>
      <c r="X13" s="274"/>
      <c r="Y13" s="253" t="str">
        <f>IF(団体用男子!$H$17="","",団体用男子!$H$17)</f>
        <v/>
      </c>
      <c r="Z13" s="273"/>
      <c r="AA13" s="273"/>
      <c r="AB13" s="273"/>
      <c r="AC13" s="273" t="str">
        <f>IF(団体用男子!$I$17="","",団体用男子!$I$17)</f>
        <v/>
      </c>
      <c r="AD13" s="273"/>
      <c r="AE13" s="273"/>
      <c r="AF13" s="273"/>
      <c r="AG13" s="253" t="str">
        <f>IF(団体用男子!$J$17="","",団体用男子!$J$17)</f>
        <v/>
      </c>
      <c r="AH13" s="273"/>
      <c r="AI13" s="273"/>
      <c r="AJ13" s="275"/>
    </row>
    <row r="14" spans="1:37" ht="52.5" customHeight="1">
      <c r="A14" s="3"/>
      <c r="B14" s="43"/>
      <c r="C14" s="88"/>
      <c r="D14" s="88"/>
      <c r="E14" s="88"/>
      <c r="F14" s="88"/>
      <c r="G14" s="49"/>
      <c r="K14" s="271">
        <v>3</v>
      </c>
      <c r="L14" s="272"/>
      <c r="M14" s="253" t="str">
        <f>IF(団体用男子!$E$18="","",団体用男子!$E$18)</f>
        <v/>
      </c>
      <c r="N14" s="273"/>
      <c r="O14" s="273"/>
      <c r="P14" s="273"/>
      <c r="Q14" s="273" t="str">
        <f>IF(団体用男子!$F$18="","",団体用男子!$F$18)</f>
        <v/>
      </c>
      <c r="R14" s="273"/>
      <c r="S14" s="273"/>
      <c r="T14" s="274"/>
      <c r="U14" s="253" t="str">
        <f>IF(団体用男子!$G$18="","",団体用男子!$G$18)</f>
        <v/>
      </c>
      <c r="V14" s="273"/>
      <c r="W14" s="273"/>
      <c r="X14" s="274"/>
      <c r="Y14" s="253" t="str">
        <f>IF(団体用男子!$H$18="","",団体用男子!$H$18)</f>
        <v/>
      </c>
      <c r="Z14" s="273"/>
      <c r="AA14" s="273"/>
      <c r="AB14" s="273"/>
      <c r="AC14" s="273" t="str">
        <f>IF(団体用男子!$I$18="","",団体用男子!$I$18)</f>
        <v/>
      </c>
      <c r="AD14" s="273"/>
      <c r="AE14" s="273"/>
      <c r="AF14" s="273"/>
      <c r="AG14" s="253" t="str">
        <f>IF(団体用男子!$J$18="","",団体用男子!$J$18)</f>
        <v/>
      </c>
      <c r="AH14" s="273"/>
      <c r="AI14" s="273"/>
      <c r="AJ14" s="275"/>
    </row>
    <row r="15" spans="1:37" ht="52.5" customHeight="1" thickBot="1">
      <c r="A15" s="3"/>
      <c r="B15" s="43"/>
      <c r="C15" s="88"/>
      <c r="D15" s="88"/>
      <c r="E15" s="88"/>
      <c r="F15" s="88"/>
      <c r="G15" s="49"/>
      <c r="K15" s="278">
        <v>4</v>
      </c>
      <c r="L15" s="279"/>
      <c r="M15" s="280" t="str">
        <f>IF(団体用男子!$E$19="","",団体用男子!$E$19)</f>
        <v/>
      </c>
      <c r="N15" s="281"/>
      <c r="O15" s="281"/>
      <c r="P15" s="281"/>
      <c r="Q15" s="281" t="str">
        <f>IF(団体用男子!$F$19="","",団体用男子!$F$19)</f>
        <v/>
      </c>
      <c r="R15" s="281"/>
      <c r="S15" s="281"/>
      <c r="T15" s="282"/>
      <c r="U15" s="280" t="str">
        <f>IF(団体用男子!$G$19="","",団体用男子!$G$19)</f>
        <v/>
      </c>
      <c r="V15" s="281"/>
      <c r="W15" s="281"/>
      <c r="X15" s="282"/>
      <c r="Y15" s="280" t="str">
        <f>IF(団体用男子!$H$19="","",団体用男子!$H$19)</f>
        <v/>
      </c>
      <c r="Z15" s="281"/>
      <c r="AA15" s="281"/>
      <c r="AB15" s="281"/>
      <c r="AC15" s="281" t="str">
        <f>IF(団体用男子!$I$19="","",団体用男子!$I$19)</f>
        <v/>
      </c>
      <c r="AD15" s="281"/>
      <c r="AE15" s="281"/>
      <c r="AF15" s="281"/>
      <c r="AG15" s="280" t="str">
        <f>IF(団体用男子!$J$19="","",団体用男子!$J$19)</f>
        <v/>
      </c>
      <c r="AH15" s="281"/>
      <c r="AI15" s="281"/>
      <c r="AJ15" s="283"/>
    </row>
    <row r="16" spans="1:37" ht="22.5" customHeight="1">
      <c r="A16" s="3"/>
      <c r="B16" s="3"/>
      <c r="C16" s="3"/>
      <c r="D16" s="3"/>
      <c r="E16" s="3"/>
      <c r="F16" s="48"/>
      <c r="G16" s="48"/>
    </row>
    <row r="17" spans="1:37" ht="22.5" customHeight="1">
      <c r="A17" s="3"/>
      <c r="B17" s="3"/>
      <c r="C17" s="3"/>
      <c r="D17" s="3"/>
      <c r="E17" s="3"/>
      <c r="F17" s="48"/>
      <c r="G17" s="48"/>
      <c r="K17" s="198" t="s">
        <v>71</v>
      </c>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270"/>
    </row>
    <row r="18" spans="1:37" ht="83.25" customHeight="1">
      <c r="A18" s="3"/>
      <c r="B18" s="3"/>
      <c r="C18" s="3"/>
      <c r="D18" s="3"/>
      <c r="E18" s="3"/>
      <c r="F18" s="48"/>
      <c r="G18" s="48"/>
      <c r="K18" s="269" t="str">
        <f>IF(団体用男子!$B$21="","",団体用男子!$B$21)</f>
        <v/>
      </c>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row>
    <row r="19" spans="1:37" ht="30.75" customHeight="1">
      <c r="A19" s="3"/>
      <c r="B19" s="3"/>
      <c r="C19" s="3"/>
      <c r="D19" s="3"/>
      <c r="E19" s="3"/>
      <c r="F19" s="48"/>
      <c r="G19" s="48"/>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row>
    <row r="20" spans="1:37" ht="30.75" customHeight="1">
      <c r="A20" s="3"/>
      <c r="B20" s="39"/>
      <c r="C20" s="31"/>
      <c r="D20" s="31"/>
      <c r="E20" s="31"/>
      <c r="F20" s="48"/>
      <c r="G20" s="48"/>
      <c r="J20" s="277" t="s">
        <v>57</v>
      </c>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row>
    <row r="21" spans="1:37">
      <c r="A21" s="3"/>
      <c r="B21" s="40"/>
      <c r="C21" s="43"/>
      <c r="D21" s="43"/>
      <c r="E21" s="3"/>
      <c r="F21" s="48"/>
      <c r="G21" s="48"/>
      <c r="J21" s="1" t="s">
        <v>58</v>
      </c>
      <c r="K21" s="1"/>
      <c r="L21" s="1"/>
      <c r="M21" s="1"/>
      <c r="N21" s="1"/>
      <c r="O21" s="1"/>
      <c r="P21" s="1"/>
      <c r="Q21" s="1"/>
      <c r="R21" s="1"/>
      <c r="S21" s="2"/>
      <c r="T21" s="1"/>
      <c r="U21" s="1"/>
      <c r="V21" s="1"/>
      <c r="W21" s="1"/>
      <c r="X21" s="1"/>
      <c r="Y21" s="1"/>
      <c r="Z21" s="1"/>
      <c r="AA21" s="1"/>
      <c r="AB21" s="1"/>
      <c r="AC21" s="1"/>
      <c r="AD21" s="1"/>
      <c r="AE21" s="1"/>
      <c r="AF21" s="1"/>
      <c r="AG21" s="1"/>
      <c r="AH21" s="1"/>
      <c r="AI21" s="1"/>
      <c r="AJ21" s="1"/>
      <c r="AK21" s="1"/>
    </row>
    <row r="22" spans="1:37" ht="9.75" customHeight="1">
      <c r="A22" s="3"/>
      <c r="B22" s="40"/>
      <c r="C22" s="43"/>
      <c r="D22" s="43"/>
      <c r="E22" s="3"/>
      <c r="F22" s="48"/>
      <c r="G22" s="48"/>
      <c r="J22" s="1"/>
      <c r="K22" s="1"/>
      <c r="L22" s="1"/>
      <c r="M22" s="1"/>
      <c r="N22" s="1"/>
      <c r="O22" s="1"/>
      <c r="P22" s="1"/>
      <c r="Q22" s="1"/>
      <c r="R22" s="1"/>
      <c r="S22" s="2"/>
      <c r="T22" s="1"/>
      <c r="U22" s="1"/>
      <c r="V22" s="1"/>
      <c r="W22" s="1"/>
      <c r="X22" s="1"/>
      <c r="Y22" s="1"/>
      <c r="Z22" s="1"/>
      <c r="AA22" s="1"/>
      <c r="AB22" s="1"/>
      <c r="AC22" s="1"/>
      <c r="AD22" s="1"/>
      <c r="AE22" s="1"/>
      <c r="AF22" s="1"/>
      <c r="AG22" s="1"/>
      <c r="AH22" s="1"/>
      <c r="AI22" s="1"/>
      <c r="AJ22" s="1"/>
      <c r="AK22" s="1"/>
    </row>
    <row r="23" spans="1:37">
      <c r="A23" s="3"/>
      <c r="B23" s="40"/>
      <c r="C23" s="43"/>
      <c r="D23" s="43"/>
      <c r="E23" s="3"/>
      <c r="F23" s="48"/>
      <c r="G23" s="48"/>
      <c r="K23" s="16" t="s">
        <v>59</v>
      </c>
    </row>
    <row r="24" spans="1:37">
      <c r="A24" s="3"/>
      <c r="B24" s="40"/>
      <c r="C24" s="43"/>
      <c r="D24" s="43"/>
      <c r="E24" s="3"/>
      <c r="F24" s="48"/>
      <c r="G24" s="48"/>
    </row>
    <row r="25" spans="1:37">
      <c r="A25" s="3"/>
      <c r="B25" s="3"/>
      <c r="C25" s="3"/>
      <c r="D25" s="3"/>
      <c r="E25" s="3"/>
      <c r="F25" s="48"/>
      <c r="G25" s="48"/>
      <c r="K25" s="16" t="s">
        <v>825</v>
      </c>
    </row>
    <row r="26" spans="1:37" ht="17.25" customHeight="1">
      <c r="A26" s="3"/>
      <c r="B26" s="3"/>
      <c r="C26" s="3"/>
      <c r="D26" s="3"/>
      <c r="E26" s="3"/>
      <c r="F26" s="48"/>
      <c r="G26" s="48"/>
      <c r="V26" s="17"/>
      <c r="W26" s="17"/>
      <c r="X26" s="17"/>
      <c r="Y26" s="354" t="s">
        <v>864</v>
      </c>
      <c r="AA26" s="201" t="e">
        <f>IF(初期１!L5="","",初期１!L5)</f>
        <v>#N/A</v>
      </c>
      <c r="AB26" s="201"/>
      <c r="AC26" s="201"/>
      <c r="AD26" s="201"/>
      <c r="AE26" s="201"/>
      <c r="AF26" s="201"/>
      <c r="AG26" s="201"/>
      <c r="AH26" s="201"/>
      <c r="AI26" s="201"/>
      <c r="AJ26" s="201"/>
    </row>
    <row r="27" spans="1:37" ht="17.25">
      <c r="A27" s="3"/>
      <c r="B27" s="3"/>
      <c r="C27" s="3"/>
      <c r="D27" s="3"/>
      <c r="E27" s="3"/>
      <c r="F27" s="48"/>
      <c r="G27" s="48"/>
      <c r="V27" s="87"/>
      <c r="W27" s="18"/>
      <c r="X27" s="18"/>
      <c r="Y27" s="363"/>
    </row>
    <row r="28" spans="1:37" ht="18.75" customHeight="1">
      <c r="A28" s="3"/>
      <c r="B28" s="215"/>
      <c r="C28" s="215"/>
      <c r="D28" s="215"/>
      <c r="E28" s="215"/>
      <c r="F28" s="48"/>
      <c r="G28" s="48"/>
      <c r="V28" s="17"/>
      <c r="W28" s="17"/>
      <c r="X28" s="17"/>
      <c r="Y28" s="354" t="s">
        <v>865</v>
      </c>
      <c r="AA28" s="276">
        <f>IF(AD6="","",AD6)</f>
        <v>0</v>
      </c>
      <c r="AB28" s="276"/>
      <c r="AC28" s="276"/>
      <c r="AD28" s="276"/>
      <c r="AE28" s="276"/>
      <c r="AF28" s="276"/>
      <c r="AG28" s="276"/>
      <c r="AI28" s="17" t="s">
        <v>60</v>
      </c>
    </row>
    <row r="29" spans="1:37">
      <c r="A29" s="3"/>
      <c r="B29" s="3"/>
      <c r="C29" s="3"/>
      <c r="D29" s="3"/>
      <c r="E29" s="3"/>
      <c r="F29" s="48"/>
      <c r="G29" s="48"/>
    </row>
    <row r="30" spans="1:37">
      <c r="A30" s="3"/>
      <c r="B30" s="3"/>
      <c r="C30" s="3"/>
      <c r="D30" s="3"/>
      <c r="E30" s="3"/>
      <c r="F30" s="48"/>
      <c r="G30" s="48"/>
    </row>
    <row r="31" spans="1:37">
      <c r="A31" s="3"/>
      <c r="B31" s="3"/>
      <c r="C31" s="3"/>
      <c r="D31" s="3"/>
      <c r="E31" s="3"/>
      <c r="F31" s="48"/>
      <c r="G31" s="48"/>
    </row>
    <row r="32" spans="1:37">
      <c r="A32" s="3"/>
      <c r="B32" s="3"/>
      <c r="C32" s="3"/>
      <c r="D32" s="3"/>
      <c r="E32" s="3"/>
      <c r="F32" s="48"/>
      <c r="G32" s="48"/>
    </row>
  </sheetData>
  <mergeCells count="53">
    <mergeCell ref="J6:P6"/>
    <mergeCell ref="A1:B1"/>
    <mergeCell ref="F4:I5"/>
    <mergeCell ref="F1:I2"/>
    <mergeCell ref="Z6:AC6"/>
    <mergeCell ref="C6:D6"/>
    <mergeCell ref="J4:AK4"/>
    <mergeCell ref="AD6:AK6"/>
    <mergeCell ref="Q6:Y6"/>
    <mergeCell ref="K10:AJ10"/>
    <mergeCell ref="M11:T11"/>
    <mergeCell ref="U11:X11"/>
    <mergeCell ref="Q12:T12"/>
    <mergeCell ref="U12:X12"/>
    <mergeCell ref="Y12:AB12"/>
    <mergeCell ref="M12:P12"/>
    <mergeCell ref="K11:L11"/>
    <mergeCell ref="AG12:AJ12"/>
    <mergeCell ref="Y11:AF11"/>
    <mergeCell ref="AG11:AJ11"/>
    <mergeCell ref="K12:L12"/>
    <mergeCell ref="Y14:AB14"/>
    <mergeCell ref="AC14:AF14"/>
    <mergeCell ref="U13:X13"/>
    <mergeCell ref="Y13:AB13"/>
    <mergeCell ref="AC13:AF13"/>
    <mergeCell ref="J20:AK20"/>
    <mergeCell ref="K15:L15"/>
    <mergeCell ref="M15:P15"/>
    <mergeCell ref="Q15:T15"/>
    <mergeCell ref="U15:X15"/>
    <mergeCell ref="AG15:AJ15"/>
    <mergeCell ref="AC15:AF15"/>
    <mergeCell ref="Y15:AB15"/>
    <mergeCell ref="AA26:AJ26"/>
    <mergeCell ref="B28:E28"/>
    <mergeCell ref="AA28:AG28"/>
    <mergeCell ref="J8:P8"/>
    <mergeCell ref="Q7:AK7"/>
    <mergeCell ref="Q8:AK8"/>
    <mergeCell ref="J7:P7"/>
    <mergeCell ref="K18:AJ18"/>
    <mergeCell ref="K17:AJ17"/>
    <mergeCell ref="K13:L13"/>
    <mergeCell ref="M13:P13"/>
    <mergeCell ref="Q13:T13"/>
    <mergeCell ref="AC12:AF12"/>
    <mergeCell ref="AG14:AJ14"/>
    <mergeCell ref="K14:L14"/>
    <mergeCell ref="M14:P14"/>
    <mergeCell ref="Q14:T14"/>
    <mergeCell ref="U14:X14"/>
    <mergeCell ref="AG13:AJ13"/>
  </mergeCells>
  <phoneticPr fontId="3"/>
  <dataValidations count="2">
    <dataValidation imeMode="off" allowBlank="1" showInputMessage="1" showErrorMessage="1" sqref="K12:AJ16 R9:AJ9 K25 J9:J19 K19:AJ19 J29:AK1048576 AA26:AJ26 M25 O25 AA28:AG28 AD1:AD6 J1:AC5 K9:P9 AE1:AK5 AK9:AK19 Q6:Q9 AL1:XFD1048576 A1:I1048576"/>
    <dataValidation imeMode="hiragana" allowBlank="1" showInputMessage="1" showErrorMessage="1" sqref="K26:K28 K10:AJ11 K17:AJ18 O26:O28 M26:M28 O20:O24 AA27:AG27 N20:N28 M20:M24 J6:M8 AK20:AK28 AA20:AJ25 AH27:AJ28 J20:J28 L20:L28 K20:K24 Z6 P20:Z28"/>
  </dataValidations>
  <hyperlinks>
    <hyperlink ref="F1:I2" location="表紙!A1" display="表紙へ戻る"/>
    <hyperlink ref="A1" location="表紙!A1" display="表紙へ戻る"/>
    <hyperlink ref="F4:I5" location="団体用男子!A1" display="団体用男子!A1"/>
  </hyperlinks>
  <pageMargins left="0.59055118110236227" right="0.62992125984251968" top="0.31496062992125984" bottom="0.11811023622047245" header="0.31496062992125984" footer="0.23622047244094491"/>
  <pageSetup paperSize="9" orientation="portrait" errors="blank" horizontalDpi="300" r:id="rId1"/>
  <headerFooter alignWithMargins="0"/>
  <legacyDrawing r:id="rId2"/>
</worksheet>
</file>

<file path=xl/worksheets/sheet8.xml><?xml version="1.0" encoding="utf-8"?>
<worksheet xmlns="http://schemas.openxmlformats.org/spreadsheetml/2006/main" xmlns:r="http://schemas.openxmlformats.org/officeDocument/2006/relationships">
  <sheetPr codeName="Sheet5"/>
  <dimension ref="A1:AK32"/>
  <sheetViews>
    <sheetView showZeros="0" zoomScaleNormal="100" workbookViewId="0">
      <selection sqref="A1:B1"/>
    </sheetView>
  </sheetViews>
  <sheetFormatPr defaultColWidth="9" defaultRowHeight="14.25"/>
  <cols>
    <col min="1" max="1" width="3.625" style="1" customWidth="1"/>
    <col min="2" max="3" width="5.875" style="1" customWidth="1"/>
    <col min="4" max="5" width="10.875" style="1" hidden="1" customWidth="1"/>
    <col min="6" max="9" width="3.875" style="16" customWidth="1"/>
    <col min="10" max="37" width="3.125" style="16" customWidth="1"/>
    <col min="38" max="94" width="3.5" style="16" customWidth="1"/>
    <col min="95" max="16384" width="9" style="16"/>
  </cols>
  <sheetData>
    <row r="1" spans="1:37">
      <c r="A1" s="226" t="s">
        <v>15</v>
      </c>
      <c r="B1" s="226"/>
      <c r="C1"/>
      <c r="D1"/>
      <c r="E1"/>
      <c r="F1" s="227" t="s">
        <v>15</v>
      </c>
      <c r="G1" s="227"/>
      <c r="H1" s="227"/>
      <c r="I1" s="227"/>
      <c r="K1" s="32"/>
      <c r="L1" s="30"/>
      <c r="M1" s="30"/>
      <c r="N1" s="30"/>
      <c r="O1" s="30"/>
      <c r="P1" s="30"/>
      <c r="Q1" s="30"/>
      <c r="R1" s="34"/>
      <c r="S1" s="30"/>
      <c r="T1" s="30"/>
      <c r="U1" s="30"/>
      <c r="V1" s="30"/>
      <c r="W1" s="30"/>
      <c r="X1" s="30"/>
      <c r="Y1" s="30"/>
      <c r="Z1" s="34"/>
      <c r="AA1" s="34"/>
    </row>
    <row r="2" spans="1:37">
      <c r="F2" s="227"/>
      <c r="G2" s="227"/>
      <c r="H2" s="227"/>
      <c r="I2" s="227"/>
    </row>
    <row r="3" spans="1:37" ht="19.5">
      <c r="B3" s="33"/>
      <c r="C3" s="33"/>
      <c r="D3" s="33"/>
      <c r="E3" s="33"/>
    </row>
    <row r="4" spans="1:37" ht="45.75" customHeight="1">
      <c r="B4" s="33"/>
      <c r="C4" s="33"/>
      <c r="D4" s="33"/>
      <c r="E4" s="33"/>
      <c r="F4" s="297" t="s">
        <v>48</v>
      </c>
      <c r="G4" s="298"/>
      <c r="H4" s="298"/>
      <c r="I4" s="298"/>
      <c r="J4" s="236" t="str">
        <f>表紙!$C$5&amp;"年度 第"&amp;VLOOKUP(初期１!G3,表紙!$A$6:$C$8,3,FALSE)&amp;"回 群馬県中学校"
&amp;初期１!$G$3&amp;CHAR(10)&amp;"ソフトテニス大会参加申込書"</f>
        <v>令和5年度 第58回 群馬県中学校総合体育大会
ソフトテニス大会参加申込書</v>
      </c>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row>
    <row r="5" spans="1:37" ht="20.25" thickBot="1">
      <c r="B5" s="33"/>
      <c r="C5" s="33"/>
      <c r="D5" s="33"/>
      <c r="E5" s="33"/>
      <c r="F5" s="298"/>
      <c r="G5" s="298"/>
      <c r="H5" s="298"/>
      <c r="I5" s="298"/>
    </row>
    <row r="6" spans="1:37" ht="33" customHeight="1">
      <c r="B6" s="31"/>
      <c r="C6" s="228"/>
      <c r="D6" s="228"/>
      <c r="E6" s="3"/>
      <c r="J6" s="359" t="s">
        <v>859</v>
      </c>
      <c r="K6" s="290"/>
      <c r="L6" s="290"/>
      <c r="M6" s="290"/>
      <c r="N6" s="291"/>
      <c r="O6" s="291"/>
      <c r="P6" s="291"/>
      <c r="Q6" s="294" t="e">
        <f>初期１!$L$5</f>
        <v>#N/A</v>
      </c>
      <c r="R6" s="295"/>
      <c r="S6" s="295"/>
      <c r="T6" s="295"/>
      <c r="U6" s="295"/>
      <c r="V6" s="295"/>
      <c r="W6" s="295"/>
      <c r="X6" s="295"/>
      <c r="Y6" s="296"/>
      <c r="Z6" s="360" t="s">
        <v>857</v>
      </c>
      <c r="AA6" s="361"/>
      <c r="AB6" s="361"/>
      <c r="AC6" s="362"/>
      <c r="AD6" s="241">
        <f>初期１!$G$6</f>
        <v>0</v>
      </c>
      <c r="AE6" s="292"/>
      <c r="AF6" s="292"/>
      <c r="AG6" s="292"/>
      <c r="AH6" s="292"/>
      <c r="AI6" s="292"/>
      <c r="AJ6" s="292"/>
      <c r="AK6" s="293"/>
    </row>
    <row r="7" spans="1:37" ht="33" customHeight="1">
      <c r="B7" s="31"/>
      <c r="C7" s="31"/>
      <c r="D7" s="31"/>
      <c r="J7" s="265" t="s">
        <v>61</v>
      </c>
      <c r="K7" s="266"/>
      <c r="L7" s="266"/>
      <c r="M7" s="266"/>
      <c r="N7" s="267"/>
      <c r="O7" s="267"/>
      <c r="P7" s="268"/>
      <c r="Q7" s="211" t="str">
        <f>IF(初期１!$G$9="","",初期１!$G$9)</f>
        <v/>
      </c>
      <c r="R7" s="261"/>
      <c r="S7" s="261"/>
      <c r="T7" s="261"/>
      <c r="U7" s="261"/>
      <c r="V7" s="261"/>
      <c r="W7" s="261"/>
      <c r="X7" s="261"/>
      <c r="Y7" s="261"/>
      <c r="Z7" s="261"/>
      <c r="AA7" s="261"/>
      <c r="AB7" s="261"/>
      <c r="AC7" s="261"/>
      <c r="AD7" s="261"/>
      <c r="AE7" s="261"/>
      <c r="AF7" s="261"/>
      <c r="AG7" s="261"/>
      <c r="AH7" s="261"/>
      <c r="AI7" s="261"/>
      <c r="AJ7" s="261"/>
      <c r="AK7" s="262"/>
    </row>
    <row r="8" spans="1:37" ht="33" customHeight="1" thickBot="1">
      <c r="B8" s="31"/>
      <c r="C8" s="31"/>
      <c r="D8" s="31"/>
      <c r="J8" s="257" t="s">
        <v>62</v>
      </c>
      <c r="K8" s="258"/>
      <c r="L8" s="258"/>
      <c r="M8" s="258"/>
      <c r="N8" s="259"/>
      <c r="O8" s="259"/>
      <c r="P8" s="260"/>
      <c r="Q8" s="206" t="str">
        <f>IF(初期１!$G$10="","",初期１!$G$10)</f>
        <v/>
      </c>
      <c r="R8" s="263"/>
      <c r="S8" s="263"/>
      <c r="T8" s="263"/>
      <c r="U8" s="263"/>
      <c r="V8" s="263"/>
      <c r="W8" s="263"/>
      <c r="X8" s="263"/>
      <c r="Y8" s="263"/>
      <c r="Z8" s="263"/>
      <c r="AA8" s="263"/>
      <c r="AB8" s="263"/>
      <c r="AC8" s="263"/>
      <c r="AD8" s="263"/>
      <c r="AE8" s="263"/>
      <c r="AF8" s="263"/>
      <c r="AG8" s="263"/>
      <c r="AH8" s="263"/>
      <c r="AI8" s="263"/>
      <c r="AJ8" s="263"/>
      <c r="AK8" s="264"/>
    </row>
    <row r="9" spans="1:37" ht="22.5" customHeight="1" thickBot="1">
      <c r="A9" s="3"/>
      <c r="B9" s="3"/>
      <c r="C9" s="3"/>
      <c r="D9" s="3"/>
      <c r="E9" s="3"/>
      <c r="F9" s="48"/>
      <c r="G9" s="48"/>
    </row>
    <row r="10" spans="1:37" ht="67.5" customHeight="1">
      <c r="A10" s="3"/>
      <c r="B10" s="3"/>
      <c r="C10" s="3"/>
      <c r="D10" s="3"/>
      <c r="E10" s="3"/>
      <c r="F10" s="3"/>
      <c r="G10" s="3"/>
      <c r="K10" s="284" t="s">
        <v>72</v>
      </c>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6"/>
    </row>
    <row r="11" spans="1:37" ht="67.5" customHeight="1">
      <c r="A11" s="3"/>
      <c r="B11" s="3"/>
      <c r="C11" s="31"/>
      <c r="D11" s="31"/>
      <c r="E11" s="31"/>
      <c r="F11" s="31"/>
      <c r="G11" s="43"/>
      <c r="K11" s="287" t="s">
        <v>69</v>
      </c>
      <c r="L11" s="248"/>
      <c r="M11" s="248" t="s">
        <v>70</v>
      </c>
      <c r="N11" s="248"/>
      <c r="O11" s="248"/>
      <c r="P11" s="248"/>
      <c r="Q11" s="248"/>
      <c r="R11" s="248"/>
      <c r="S11" s="248"/>
      <c r="T11" s="248"/>
      <c r="U11" s="248" t="s">
        <v>55</v>
      </c>
      <c r="V11" s="248"/>
      <c r="W11" s="248"/>
      <c r="X11" s="248"/>
      <c r="Y11" s="248" t="s">
        <v>70</v>
      </c>
      <c r="Z11" s="248"/>
      <c r="AA11" s="248"/>
      <c r="AB11" s="248"/>
      <c r="AC11" s="248"/>
      <c r="AD11" s="248"/>
      <c r="AE11" s="248"/>
      <c r="AF11" s="211"/>
      <c r="AG11" s="248" t="s">
        <v>55</v>
      </c>
      <c r="AH11" s="248"/>
      <c r="AI11" s="248"/>
      <c r="AJ11" s="249"/>
    </row>
    <row r="12" spans="1:37" ht="52.5" customHeight="1">
      <c r="A12" s="3"/>
      <c r="B12" s="43"/>
      <c r="C12" s="88"/>
      <c r="D12" s="88"/>
      <c r="E12" s="88"/>
      <c r="F12" s="88"/>
      <c r="G12" s="49"/>
      <c r="K12" s="289">
        <v>1</v>
      </c>
      <c r="L12" s="254"/>
      <c r="M12" s="208" t="str">
        <f>IF(団体用女子!$E$16="","",団体用女子!$E$16)</f>
        <v/>
      </c>
      <c r="N12" s="216"/>
      <c r="O12" s="216"/>
      <c r="P12" s="216"/>
      <c r="Q12" s="216" t="str">
        <f>IF(団体用女子!$F$16="","",団体用女子!$F$16)</f>
        <v/>
      </c>
      <c r="R12" s="216"/>
      <c r="S12" s="216"/>
      <c r="T12" s="217"/>
      <c r="U12" s="208" t="str">
        <f>IF(団体用女子!$G$16="","",団体用女子!$G$16)</f>
        <v/>
      </c>
      <c r="V12" s="216"/>
      <c r="W12" s="216"/>
      <c r="X12" s="217"/>
      <c r="Y12" s="208" t="str">
        <f>IF(団体用女子!$H$16="","",団体用女子!$H$16)</f>
        <v/>
      </c>
      <c r="Z12" s="216"/>
      <c r="AA12" s="216"/>
      <c r="AB12" s="216"/>
      <c r="AC12" s="216" t="str">
        <f>IF(団体用女子!$I$16="","",団体用女子!$I$16)</f>
        <v/>
      </c>
      <c r="AD12" s="216"/>
      <c r="AE12" s="216"/>
      <c r="AF12" s="216"/>
      <c r="AG12" s="208" t="str">
        <f>IF(団体用女子!$J$16="","",団体用女子!$J$16)</f>
        <v/>
      </c>
      <c r="AH12" s="216"/>
      <c r="AI12" s="216"/>
      <c r="AJ12" s="288"/>
    </row>
    <row r="13" spans="1:37" ht="52.5" customHeight="1">
      <c r="A13" s="3"/>
      <c r="B13" s="43"/>
      <c r="C13" s="88"/>
      <c r="D13" s="88"/>
      <c r="E13" s="88"/>
      <c r="F13" s="88"/>
      <c r="G13" s="49"/>
      <c r="K13" s="271">
        <v>2</v>
      </c>
      <c r="L13" s="272"/>
      <c r="M13" s="253" t="str">
        <f>IF(団体用女子!$E$17="","",団体用女子!$E$17)</f>
        <v/>
      </c>
      <c r="N13" s="273"/>
      <c r="O13" s="273"/>
      <c r="P13" s="273"/>
      <c r="Q13" s="273" t="str">
        <f>IF(団体用女子!$F$17="","",団体用女子!$F$17)</f>
        <v/>
      </c>
      <c r="R13" s="273"/>
      <c r="S13" s="273"/>
      <c r="T13" s="274"/>
      <c r="U13" s="253" t="str">
        <f>IF(団体用女子!$G$17="","",団体用女子!$G$17)</f>
        <v/>
      </c>
      <c r="V13" s="273"/>
      <c r="W13" s="273"/>
      <c r="X13" s="274"/>
      <c r="Y13" s="253" t="str">
        <f>IF(団体用女子!$H$17="","",団体用女子!$H$17)</f>
        <v/>
      </c>
      <c r="Z13" s="273"/>
      <c r="AA13" s="273"/>
      <c r="AB13" s="273"/>
      <c r="AC13" s="273" t="str">
        <f>IF(団体用女子!$I$17="","",団体用女子!$I$17)</f>
        <v/>
      </c>
      <c r="AD13" s="273"/>
      <c r="AE13" s="273"/>
      <c r="AF13" s="273"/>
      <c r="AG13" s="253" t="str">
        <f>IF(団体用女子!$J$17="","",団体用女子!$J$17)</f>
        <v/>
      </c>
      <c r="AH13" s="273"/>
      <c r="AI13" s="273"/>
      <c r="AJ13" s="275"/>
    </row>
    <row r="14" spans="1:37" ht="52.5" customHeight="1">
      <c r="A14" s="3"/>
      <c r="B14" s="43"/>
      <c r="C14" s="88"/>
      <c r="D14" s="88"/>
      <c r="E14" s="88"/>
      <c r="F14" s="88"/>
      <c r="G14" s="49"/>
      <c r="K14" s="271">
        <v>3</v>
      </c>
      <c r="L14" s="272"/>
      <c r="M14" s="253" t="str">
        <f>IF(団体用女子!$E$18="","",団体用女子!$E$18)</f>
        <v/>
      </c>
      <c r="N14" s="273"/>
      <c r="O14" s="273"/>
      <c r="P14" s="273"/>
      <c r="Q14" s="273" t="str">
        <f>IF(団体用女子!$F$18="","",団体用女子!$F$18)</f>
        <v/>
      </c>
      <c r="R14" s="273"/>
      <c r="S14" s="273"/>
      <c r="T14" s="274"/>
      <c r="U14" s="253" t="str">
        <f>IF(団体用女子!$G$18="","",団体用女子!$G$18)</f>
        <v/>
      </c>
      <c r="V14" s="273"/>
      <c r="W14" s="273"/>
      <c r="X14" s="274"/>
      <c r="Y14" s="253" t="str">
        <f>IF(団体用女子!$H$18="","",団体用女子!$H$18)</f>
        <v/>
      </c>
      <c r="Z14" s="273"/>
      <c r="AA14" s="273"/>
      <c r="AB14" s="273"/>
      <c r="AC14" s="273" t="str">
        <f>IF(団体用女子!$I$18="","",団体用女子!$I$18)</f>
        <v/>
      </c>
      <c r="AD14" s="273"/>
      <c r="AE14" s="273"/>
      <c r="AF14" s="273"/>
      <c r="AG14" s="253" t="str">
        <f>IF(団体用女子!$J$18="","",団体用女子!$J$18)</f>
        <v/>
      </c>
      <c r="AH14" s="273"/>
      <c r="AI14" s="273"/>
      <c r="AJ14" s="275"/>
    </row>
    <row r="15" spans="1:37" ht="52.5" customHeight="1" thickBot="1">
      <c r="A15" s="3"/>
      <c r="B15" s="43"/>
      <c r="C15" s="88"/>
      <c r="D15" s="88"/>
      <c r="E15" s="88"/>
      <c r="F15" s="88"/>
      <c r="G15" s="49"/>
      <c r="K15" s="278">
        <v>4</v>
      </c>
      <c r="L15" s="279"/>
      <c r="M15" s="280" t="str">
        <f>IF(団体用女子!$E$19="","",団体用女子!$E$19)</f>
        <v/>
      </c>
      <c r="N15" s="281"/>
      <c r="O15" s="281"/>
      <c r="P15" s="281"/>
      <c r="Q15" s="281" t="str">
        <f>IF(団体用女子!$F$19="","",団体用女子!$F$19)</f>
        <v/>
      </c>
      <c r="R15" s="281"/>
      <c r="S15" s="281"/>
      <c r="T15" s="282"/>
      <c r="U15" s="280" t="str">
        <f>IF(団体用女子!$G$19="","",団体用女子!$G$19)</f>
        <v/>
      </c>
      <c r="V15" s="281"/>
      <c r="W15" s="281"/>
      <c r="X15" s="282"/>
      <c r="Y15" s="280" t="str">
        <f>IF(団体用女子!$H$19="","",団体用女子!$H$19)</f>
        <v/>
      </c>
      <c r="Z15" s="281"/>
      <c r="AA15" s="281"/>
      <c r="AB15" s="281"/>
      <c r="AC15" s="281" t="str">
        <f>IF(団体用女子!$I$19="","",団体用女子!$I$19)</f>
        <v/>
      </c>
      <c r="AD15" s="281"/>
      <c r="AE15" s="281"/>
      <c r="AF15" s="281"/>
      <c r="AG15" s="280" t="str">
        <f>IF(団体用女子!$J$19="","",団体用女子!$J$19)</f>
        <v/>
      </c>
      <c r="AH15" s="281"/>
      <c r="AI15" s="281"/>
      <c r="AJ15" s="283"/>
    </row>
    <row r="16" spans="1:37" ht="22.5" customHeight="1">
      <c r="A16" s="3"/>
      <c r="B16" s="3"/>
      <c r="C16" s="3"/>
      <c r="D16" s="3"/>
      <c r="E16" s="3"/>
      <c r="F16" s="48"/>
      <c r="G16" s="48"/>
    </row>
    <row r="17" spans="1:37" ht="22.5" customHeight="1">
      <c r="A17" s="3"/>
      <c r="B17" s="3"/>
      <c r="C17" s="3"/>
      <c r="D17" s="3"/>
      <c r="E17" s="3"/>
      <c r="F17" s="48"/>
      <c r="G17" s="48"/>
      <c r="K17" s="198" t="s">
        <v>71</v>
      </c>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270"/>
    </row>
    <row r="18" spans="1:37" ht="82.5" customHeight="1">
      <c r="A18" s="3"/>
      <c r="B18" s="3"/>
      <c r="C18" s="3"/>
      <c r="D18" s="3"/>
      <c r="E18" s="3"/>
      <c r="F18" s="48"/>
      <c r="G18" s="48"/>
      <c r="K18" s="269" t="str">
        <f>IF(団体用女子!$B$21="","",団体用女子!$B$21)</f>
        <v/>
      </c>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row>
    <row r="19" spans="1:37" ht="27" customHeight="1">
      <c r="A19" s="3"/>
      <c r="B19" s="3"/>
      <c r="C19" s="3"/>
      <c r="D19" s="3"/>
      <c r="E19" s="3"/>
      <c r="F19" s="48"/>
      <c r="G19" s="48"/>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row>
    <row r="20" spans="1:37" ht="30.75" customHeight="1">
      <c r="A20" s="3"/>
      <c r="B20" s="39"/>
      <c r="C20" s="31"/>
      <c r="D20" s="31"/>
      <c r="E20" s="31"/>
      <c r="F20" s="48"/>
      <c r="G20" s="48"/>
      <c r="J20" s="277" t="s">
        <v>57</v>
      </c>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row>
    <row r="21" spans="1:37">
      <c r="A21" s="3"/>
      <c r="B21" s="40"/>
      <c r="C21" s="43"/>
      <c r="D21" s="43"/>
      <c r="E21" s="3"/>
      <c r="F21" s="48"/>
      <c r="G21" s="48"/>
      <c r="J21" s="1" t="s">
        <v>58</v>
      </c>
      <c r="K21" s="1"/>
      <c r="L21" s="1"/>
      <c r="M21" s="1"/>
      <c r="N21" s="1"/>
      <c r="O21" s="1"/>
      <c r="P21" s="1"/>
      <c r="Q21" s="1"/>
      <c r="R21" s="1"/>
      <c r="S21" s="2"/>
      <c r="T21" s="1"/>
      <c r="U21" s="1"/>
      <c r="V21" s="1"/>
      <c r="W21" s="1"/>
      <c r="X21" s="1"/>
      <c r="Y21" s="1"/>
      <c r="Z21" s="1"/>
      <c r="AA21" s="1"/>
      <c r="AB21" s="1"/>
      <c r="AC21" s="1"/>
      <c r="AD21" s="1"/>
      <c r="AE21" s="1"/>
      <c r="AF21" s="1"/>
      <c r="AG21" s="1"/>
      <c r="AH21" s="1"/>
      <c r="AI21" s="1"/>
      <c r="AJ21" s="1"/>
      <c r="AK21" s="1"/>
    </row>
    <row r="22" spans="1:37" ht="9.75" customHeight="1">
      <c r="A22" s="3"/>
      <c r="B22" s="40"/>
      <c r="C22" s="43"/>
      <c r="D22" s="43"/>
      <c r="E22" s="3"/>
      <c r="F22" s="48"/>
      <c r="G22" s="48"/>
      <c r="J22" s="1"/>
      <c r="K22" s="1"/>
      <c r="L22" s="1"/>
      <c r="M22" s="1"/>
      <c r="N22" s="1"/>
      <c r="O22" s="1"/>
      <c r="P22" s="1"/>
      <c r="Q22" s="1"/>
      <c r="R22" s="1"/>
      <c r="S22" s="2"/>
      <c r="T22" s="1"/>
      <c r="U22" s="1"/>
      <c r="V22" s="1"/>
      <c r="W22" s="1"/>
      <c r="X22" s="1"/>
      <c r="Y22" s="1"/>
      <c r="Z22" s="1"/>
      <c r="AA22" s="1"/>
      <c r="AB22" s="1"/>
      <c r="AC22" s="1"/>
      <c r="AD22" s="1"/>
      <c r="AE22" s="1"/>
      <c r="AF22" s="1"/>
      <c r="AG22" s="1"/>
      <c r="AH22" s="1"/>
      <c r="AI22" s="1"/>
      <c r="AJ22" s="1"/>
      <c r="AK22" s="1"/>
    </row>
    <row r="23" spans="1:37">
      <c r="A23" s="3"/>
      <c r="B23" s="40"/>
      <c r="C23" s="43"/>
      <c r="D23" s="43"/>
      <c r="E23" s="3"/>
      <c r="F23" s="48"/>
      <c r="G23" s="48"/>
      <c r="K23" s="16" t="s">
        <v>59</v>
      </c>
    </row>
    <row r="24" spans="1:37">
      <c r="A24" s="3"/>
      <c r="B24" s="40"/>
      <c r="C24" s="43"/>
      <c r="D24" s="43"/>
      <c r="E24" s="3"/>
      <c r="F24" s="48"/>
      <c r="G24" s="48"/>
    </row>
    <row r="25" spans="1:37">
      <c r="A25" s="3"/>
      <c r="B25" s="3"/>
      <c r="C25" s="3"/>
      <c r="D25" s="3"/>
      <c r="E25" s="3"/>
      <c r="F25" s="48"/>
      <c r="G25" s="48"/>
      <c r="K25" s="16" t="s">
        <v>824</v>
      </c>
    </row>
    <row r="26" spans="1:37" ht="17.25" customHeight="1">
      <c r="A26" s="3"/>
      <c r="B26" s="3"/>
      <c r="C26" s="3"/>
      <c r="D26" s="3"/>
      <c r="E26" s="3"/>
      <c r="F26" s="48"/>
      <c r="G26" s="48"/>
      <c r="V26" s="17"/>
      <c r="W26" s="17"/>
      <c r="X26" s="17"/>
      <c r="Y26" s="354" t="s">
        <v>864</v>
      </c>
      <c r="AA26" s="201" t="e">
        <f>IF(初期１!L5="","",初期１!L5)</f>
        <v>#N/A</v>
      </c>
      <c r="AB26" s="201"/>
      <c r="AC26" s="201"/>
      <c r="AD26" s="201"/>
      <c r="AE26" s="201"/>
      <c r="AF26" s="201"/>
      <c r="AG26" s="201"/>
      <c r="AH26" s="201"/>
      <c r="AI26" s="201"/>
      <c r="AJ26" s="201"/>
      <c r="AK26" s="201"/>
    </row>
    <row r="27" spans="1:37" ht="17.25">
      <c r="A27" s="3"/>
      <c r="B27" s="3"/>
      <c r="C27" s="3"/>
      <c r="D27" s="3"/>
      <c r="E27" s="3"/>
      <c r="F27" s="48"/>
      <c r="G27" s="48"/>
      <c r="V27" s="87"/>
      <c r="W27" s="18"/>
      <c r="X27" s="18"/>
      <c r="Y27" s="363"/>
    </row>
    <row r="28" spans="1:37" ht="18.75" customHeight="1">
      <c r="A28" s="3"/>
      <c r="B28" s="215"/>
      <c r="C28" s="215"/>
      <c r="D28" s="215"/>
      <c r="E28" s="215"/>
      <c r="F28" s="48"/>
      <c r="G28" s="48"/>
      <c r="V28" s="17"/>
      <c r="W28" s="17"/>
      <c r="X28" s="17"/>
      <c r="Y28" s="354" t="s">
        <v>865</v>
      </c>
      <c r="AA28" s="276">
        <f>IF(AD6="","",AD6)</f>
        <v>0</v>
      </c>
      <c r="AB28" s="276"/>
      <c r="AC28" s="276"/>
      <c r="AD28" s="276"/>
      <c r="AE28" s="276"/>
      <c r="AF28" s="276"/>
      <c r="AG28" s="276"/>
      <c r="AI28" s="17" t="s">
        <v>60</v>
      </c>
    </row>
    <row r="29" spans="1:37">
      <c r="A29" s="3"/>
      <c r="B29" s="3"/>
      <c r="C29" s="3"/>
      <c r="D29" s="3"/>
      <c r="E29" s="3"/>
      <c r="F29" s="48"/>
      <c r="G29" s="48"/>
    </row>
    <row r="30" spans="1:37">
      <c r="A30" s="3"/>
      <c r="B30" s="3"/>
      <c r="C30" s="3"/>
      <c r="D30" s="3"/>
      <c r="E30" s="3"/>
      <c r="F30" s="48"/>
      <c r="G30" s="48"/>
    </row>
    <row r="31" spans="1:37">
      <c r="A31" s="3"/>
      <c r="B31" s="3"/>
      <c r="C31" s="3"/>
      <c r="D31" s="3"/>
      <c r="E31" s="3"/>
      <c r="F31" s="48"/>
      <c r="G31" s="48"/>
    </row>
    <row r="32" spans="1:37">
      <c r="A32" s="3"/>
      <c r="B32" s="3"/>
      <c r="C32" s="3"/>
      <c r="D32" s="3"/>
      <c r="E32" s="3"/>
      <c r="F32" s="48"/>
      <c r="G32" s="48"/>
    </row>
  </sheetData>
  <mergeCells count="53">
    <mergeCell ref="A1:B1"/>
    <mergeCell ref="F1:I2"/>
    <mergeCell ref="J4:AK4"/>
    <mergeCell ref="C6:D6"/>
    <mergeCell ref="Z6:AC6"/>
    <mergeCell ref="AD6:AK6"/>
    <mergeCell ref="J6:P6"/>
    <mergeCell ref="Q6:Y6"/>
    <mergeCell ref="J7:P7"/>
    <mergeCell ref="J8:P8"/>
    <mergeCell ref="Q7:AK7"/>
    <mergeCell ref="F4:I5"/>
    <mergeCell ref="Q8:AK8"/>
    <mergeCell ref="K11:L11"/>
    <mergeCell ref="AG11:AJ11"/>
    <mergeCell ref="U11:X11"/>
    <mergeCell ref="Y11:AF11"/>
    <mergeCell ref="K10:AJ10"/>
    <mergeCell ref="M11:T11"/>
    <mergeCell ref="Q12:T12"/>
    <mergeCell ref="Q13:T13"/>
    <mergeCell ref="K14:L14"/>
    <mergeCell ref="Y14:AB14"/>
    <mergeCell ref="M13:P13"/>
    <mergeCell ref="U12:X12"/>
    <mergeCell ref="K12:L12"/>
    <mergeCell ref="M14:P14"/>
    <mergeCell ref="M12:P12"/>
    <mergeCell ref="U14:X14"/>
    <mergeCell ref="AG12:AJ12"/>
    <mergeCell ref="AG13:AJ13"/>
    <mergeCell ref="AG14:AJ14"/>
    <mergeCell ref="U15:X15"/>
    <mergeCell ref="Y12:AB12"/>
    <mergeCell ref="Y13:AB13"/>
    <mergeCell ref="AC12:AF12"/>
    <mergeCell ref="AC13:AF13"/>
    <mergeCell ref="J20:AK20"/>
    <mergeCell ref="B28:E28"/>
    <mergeCell ref="AA28:AG28"/>
    <mergeCell ref="AA26:AK26"/>
    <mergeCell ref="K17:AJ17"/>
    <mergeCell ref="K18:AJ18"/>
    <mergeCell ref="Y15:AB15"/>
    <mergeCell ref="K13:L13"/>
    <mergeCell ref="U13:X13"/>
    <mergeCell ref="Q14:T14"/>
    <mergeCell ref="AC15:AF15"/>
    <mergeCell ref="AC14:AF14"/>
    <mergeCell ref="AG15:AJ15"/>
    <mergeCell ref="K15:L15"/>
    <mergeCell ref="Q15:T15"/>
    <mergeCell ref="M15:P15"/>
  </mergeCells>
  <phoneticPr fontId="3"/>
  <dataValidations count="2">
    <dataValidation imeMode="off" allowBlank="1" showInputMessage="1" showErrorMessage="1" sqref="J9:J19 K12:AJ19 R9:AJ9 A1:I1048576 J24:U1048576 Z24:AK1048576 V29:Y1048576 V24:Y25 AE1:AK5 AK9:AK19 J1:P5 AD1:AD6 R1:AC5 K9:P9 Q1:Q9 AL1:XFD1048576 V27:X27"/>
    <dataValidation imeMode="hiragana" allowBlank="1" showInputMessage="1" showErrorMessage="1" sqref="V26:X26 K10:AJ11 J20:AK23 Z6 J6:M8 V28:X28 Y26:Y28"/>
  </dataValidations>
  <hyperlinks>
    <hyperlink ref="F1:I2" location="表紙!A1" display="表紙へ戻る"/>
    <hyperlink ref="A1" location="表紙!A1" display="表紙へ戻る"/>
    <hyperlink ref="F4:I5" location="団体用女子!A1" display="表紙へ戻る"/>
  </hyperlinks>
  <pageMargins left="0.59055118110236227" right="0.62992125984251968" top="0.31496062992125984" bottom="0.11811023622047245" header="0.31496062992125984" footer="0.23622047244094491"/>
  <pageSetup paperSize="9" orientation="portrait" errors="blank" horizontalDpi="300" r:id="rId1"/>
  <headerFooter alignWithMargins="0"/>
  <legacyDrawing r:id="rId2"/>
</worksheet>
</file>

<file path=xl/worksheets/sheet9.xml><?xml version="1.0" encoding="utf-8"?>
<worksheet xmlns="http://schemas.openxmlformats.org/spreadsheetml/2006/main" xmlns:r="http://schemas.openxmlformats.org/officeDocument/2006/relationships">
  <sheetPr codeName="Sheet6"/>
  <dimension ref="A1:O25"/>
  <sheetViews>
    <sheetView zoomScaleNormal="100" workbookViewId="0">
      <pane xSplit="4" ySplit="15" topLeftCell="E16" activePane="bottomRight" state="frozen"/>
      <selection pane="topRight" activeCell="E1" sqref="E1"/>
      <selection pane="bottomLeft" activeCell="A16" sqref="A16"/>
      <selection pane="bottomRight" sqref="A1:A4"/>
    </sheetView>
  </sheetViews>
  <sheetFormatPr defaultRowHeight="13.5"/>
  <cols>
    <col min="3" max="3" width="11.375" customWidth="1"/>
    <col min="11" max="11" width="14.125" customWidth="1"/>
    <col min="12" max="14" width="12.5" customWidth="1"/>
  </cols>
  <sheetData>
    <row r="1" spans="1:15">
      <c r="A1" s="313" t="s">
        <v>73</v>
      </c>
      <c r="B1" s="316" t="s">
        <v>74</v>
      </c>
      <c r="C1" s="316"/>
      <c r="D1" s="316"/>
      <c r="E1" s="316"/>
      <c r="F1" s="316"/>
      <c r="G1" s="316"/>
      <c r="H1" s="316"/>
      <c r="I1" s="316"/>
      <c r="J1" s="316"/>
      <c r="K1" s="316"/>
      <c r="L1" s="316"/>
    </row>
    <row r="2" spans="1:15">
      <c r="A2" s="313"/>
      <c r="B2" s="316"/>
      <c r="C2" s="316"/>
      <c r="D2" s="316"/>
      <c r="E2" s="316"/>
      <c r="F2" s="316"/>
      <c r="G2" s="316"/>
      <c r="H2" s="316"/>
      <c r="I2" s="316"/>
      <c r="J2" s="316"/>
      <c r="K2" s="316"/>
      <c r="L2" s="316"/>
    </row>
    <row r="3" spans="1:15">
      <c r="A3" s="313"/>
      <c r="B3" s="305" t="s">
        <v>75</v>
      </c>
      <c r="C3" s="306"/>
      <c r="D3" s="306"/>
      <c r="E3" s="306"/>
      <c r="F3" s="306"/>
      <c r="G3" s="306"/>
      <c r="H3" s="306"/>
      <c r="I3" s="306"/>
      <c r="J3" s="306"/>
      <c r="K3" s="306"/>
      <c r="L3" s="306"/>
      <c r="O3" s="315" t="s">
        <v>76</v>
      </c>
    </row>
    <row r="4" spans="1:15" s="41" customFormat="1">
      <c r="A4" s="313"/>
      <c r="B4" s="305" t="s">
        <v>866</v>
      </c>
      <c r="C4" s="306"/>
      <c r="D4" s="306"/>
      <c r="E4" s="306"/>
      <c r="F4" s="306"/>
      <c r="G4" s="306"/>
      <c r="H4" s="306"/>
      <c r="I4" s="306"/>
      <c r="J4" s="306"/>
      <c r="K4" s="306"/>
      <c r="L4" s="306"/>
      <c r="O4" s="315"/>
    </row>
    <row r="5" spans="1:15" s="41" customFormat="1" ht="24">
      <c r="B5" s="305" t="s">
        <v>77</v>
      </c>
      <c r="C5" s="306"/>
      <c r="D5" s="306"/>
      <c r="E5" s="306"/>
      <c r="F5" s="306"/>
      <c r="G5" s="306"/>
      <c r="H5" s="306"/>
      <c r="I5" s="306"/>
      <c r="J5" s="306"/>
      <c r="K5" s="306"/>
      <c r="L5" s="306"/>
      <c r="O5" s="315"/>
    </row>
    <row r="6" spans="1:15" s="41" customFormat="1">
      <c r="A6" s="314" t="s">
        <v>78</v>
      </c>
      <c r="B6" s="305" t="s">
        <v>79</v>
      </c>
      <c r="C6" s="306"/>
      <c r="D6" s="306"/>
      <c r="E6" s="306"/>
      <c r="F6" s="306"/>
      <c r="G6" s="306"/>
      <c r="H6" s="306"/>
      <c r="I6" s="306"/>
      <c r="J6" s="306"/>
      <c r="K6" s="306"/>
      <c r="L6" s="306"/>
      <c r="O6" s="315"/>
    </row>
    <row r="7" spans="1:15" s="41" customFormat="1">
      <c r="A7" s="314"/>
      <c r="B7" s="305" t="s">
        <v>867</v>
      </c>
      <c r="C7" s="305"/>
      <c r="D7" s="305"/>
      <c r="E7" s="305"/>
      <c r="F7" s="305"/>
      <c r="G7" s="305"/>
      <c r="H7" s="305"/>
      <c r="I7" s="305"/>
      <c r="J7" s="305"/>
      <c r="K7" s="305"/>
      <c r="L7" s="305"/>
      <c r="M7" s="305"/>
      <c r="N7" s="305"/>
    </row>
    <row r="8" spans="1:15" s="41" customFormat="1" ht="13.5" customHeight="1">
      <c r="A8" s="314"/>
      <c r="B8" s="312" t="s">
        <v>80</v>
      </c>
      <c r="C8" s="312"/>
      <c r="D8" s="312"/>
      <c r="E8" s="312"/>
      <c r="F8" s="312"/>
      <c r="G8" s="312"/>
      <c r="H8" s="312"/>
      <c r="I8" s="312"/>
      <c r="J8" s="312"/>
      <c r="K8" s="312"/>
      <c r="L8" s="312"/>
      <c r="M8" s="312"/>
    </row>
    <row r="9" spans="1:15" s="41" customFormat="1">
      <c r="B9" s="305" t="s">
        <v>81</v>
      </c>
      <c r="C9" s="306"/>
      <c r="D9" s="306"/>
      <c r="E9" s="306"/>
      <c r="F9" s="306"/>
      <c r="G9" s="306"/>
      <c r="H9" s="306"/>
      <c r="I9" s="306"/>
      <c r="J9" s="306"/>
      <c r="K9" s="306"/>
      <c r="L9" s="306"/>
    </row>
    <row r="10" spans="1:15" s="41" customFormat="1">
      <c r="A10" s="301" t="s">
        <v>82</v>
      </c>
      <c r="B10" s="41" t="s">
        <v>83</v>
      </c>
    </row>
    <row r="11" spans="1:15">
      <c r="A11" s="301"/>
    </row>
    <row r="12" spans="1:15">
      <c r="A12" s="301"/>
      <c r="B12" s="307" t="s">
        <v>84</v>
      </c>
      <c r="C12" s="307" t="s">
        <v>85</v>
      </c>
      <c r="D12" s="364" t="s">
        <v>868</v>
      </c>
      <c r="E12" s="311" t="s">
        <v>87</v>
      </c>
      <c r="F12" s="311"/>
      <c r="G12" s="311"/>
      <c r="H12" s="311" t="s">
        <v>88</v>
      </c>
      <c r="I12" s="311"/>
      <c r="J12" s="311"/>
      <c r="K12" s="109" t="s">
        <v>869</v>
      </c>
      <c r="L12" s="91" t="s">
        <v>89</v>
      </c>
      <c r="M12" s="91" t="s">
        <v>90</v>
      </c>
      <c r="N12" s="111" t="s">
        <v>870</v>
      </c>
    </row>
    <row r="13" spans="1:15" ht="33.75">
      <c r="A13" s="301"/>
      <c r="B13" s="308"/>
      <c r="C13" s="308"/>
      <c r="D13" s="310"/>
      <c r="E13" s="92" t="s">
        <v>91</v>
      </c>
      <c r="F13" s="92" t="s">
        <v>92</v>
      </c>
      <c r="G13" s="47" t="s">
        <v>93</v>
      </c>
      <c r="H13" s="92" t="s">
        <v>91</v>
      </c>
      <c r="I13" s="92" t="s">
        <v>92</v>
      </c>
      <c r="J13" s="47" t="s">
        <v>93</v>
      </c>
      <c r="K13" s="44" t="s">
        <v>94</v>
      </c>
      <c r="L13" s="44" t="s">
        <v>95</v>
      </c>
      <c r="M13" s="44" t="s">
        <v>95</v>
      </c>
      <c r="N13" s="44" t="s">
        <v>95</v>
      </c>
    </row>
    <row r="14" spans="1:15">
      <c r="B14" s="42"/>
      <c r="C14" s="45" t="s">
        <v>96</v>
      </c>
      <c r="D14" s="46" t="s">
        <v>97</v>
      </c>
      <c r="E14" s="45" t="s">
        <v>98</v>
      </c>
      <c r="F14" s="45" t="s">
        <v>99</v>
      </c>
      <c r="G14" s="45">
        <v>3</v>
      </c>
      <c r="H14" s="45" t="s">
        <v>100</v>
      </c>
      <c r="I14" s="45" t="s">
        <v>101</v>
      </c>
      <c r="J14" s="45">
        <v>2</v>
      </c>
      <c r="K14" s="45" t="s">
        <v>102</v>
      </c>
      <c r="L14" s="45" t="s">
        <v>103</v>
      </c>
      <c r="M14" s="45" t="s">
        <v>105</v>
      </c>
      <c r="N14" s="45" t="s">
        <v>104</v>
      </c>
    </row>
    <row r="15" spans="1:15" ht="18" customHeight="1">
      <c r="B15" s="302" t="s">
        <v>106</v>
      </c>
      <c r="C15" s="303"/>
      <c r="D15" s="303"/>
      <c r="E15" s="303"/>
      <c r="F15" s="303"/>
      <c r="G15" s="303"/>
      <c r="H15" s="303"/>
      <c r="I15" s="303"/>
      <c r="J15" s="304"/>
      <c r="K15" s="90">
        <f>初期１!G5</f>
        <v>0</v>
      </c>
      <c r="L15" s="85">
        <f>初期１!G7</f>
        <v>0</v>
      </c>
      <c r="M15" s="85" t="str">
        <f>IF(初期１!G8="","",初期１!G8)</f>
        <v/>
      </c>
      <c r="N15" s="85">
        <f>初期１!G6</f>
        <v>0</v>
      </c>
    </row>
    <row r="16" spans="1:15" s="53" customFormat="1" ht="23.25" customHeight="1">
      <c r="B16" s="95">
        <v>1</v>
      </c>
      <c r="C16" s="60" t="s">
        <v>107</v>
      </c>
      <c r="D16" s="59">
        <f>初期１!G4</f>
        <v>0</v>
      </c>
      <c r="E16" s="52"/>
      <c r="F16" s="52"/>
      <c r="G16" s="52"/>
      <c r="H16" s="52"/>
      <c r="I16" s="52"/>
      <c r="J16" s="52"/>
      <c r="K16" s="61" t="str">
        <f>IF(E16="","",$K$15)</f>
        <v/>
      </c>
      <c r="L16" s="61" t="str">
        <f>IF(E16="","",$L$15)</f>
        <v/>
      </c>
      <c r="M16" s="61" t="str">
        <f>IF(E16="","",$M$15)</f>
        <v/>
      </c>
      <c r="N16" s="61" t="str">
        <f>IF(E16="","",$N$15)</f>
        <v/>
      </c>
    </row>
    <row r="17" spans="2:14" s="53" customFormat="1" ht="23.25" customHeight="1">
      <c r="B17" s="95">
        <v>2</v>
      </c>
      <c r="C17" s="60" t="s">
        <v>108</v>
      </c>
      <c r="D17" s="59">
        <f>$D$16</f>
        <v>0</v>
      </c>
      <c r="E17" s="52"/>
      <c r="F17" s="52"/>
      <c r="G17" s="52"/>
      <c r="H17" s="52"/>
      <c r="I17" s="52"/>
      <c r="J17" s="52"/>
      <c r="K17" s="61"/>
      <c r="L17" s="61"/>
      <c r="M17" s="61"/>
      <c r="N17" s="61"/>
    </row>
    <row r="18" spans="2:14" s="53" customFormat="1" ht="23.25" customHeight="1">
      <c r="B18" s="95">
        <v>3</v>
      </c>
      <c r="C18" s="60" t="s">
        <v>109</v>
      </c>
      <c r="D18" s="59">
        <f>$D$16</f>
        <v>0</v>
      </c>
      <c r="E18" s="52"/>
      <c r="F18" s="52"/>
      <c r="G18" s="52"/>
      <c r="H18" s="52"/>
      <c r="I18" s="52"/>
      <c r="J18" s="52"/>
      <c r="K18" s="61"/>
      <c r="L18" s="61"/>
      <c r="M18" s="61"/>
      <c r="N18" s="61"/>
    </row>
    <row r="19" spans="2:14" s="53" customFormat="1" ht="23.25" customHeight="1">
      <c r="B19" s="95">
        <v>4</v>
      </c>
      <c r="C19" s="60" t="s">
        <v>110</v>
      </c>
      <c r="D19" s="59">
        <f>$D$16</f>
        <v>0</v>
      </c>
      <c r="E19" s="61"/>
      <c r="F19" s="61"/>
      <c r="G19" s="61"/>
      <c r="H19" s="61"/>
      <c r="I19" s="61"/>
      <c r="J19" s="61"/>
      <c r="K19" s="61"/>
      <c r="L19" s="61"/>
      <c r="M19" s="61"/>
      <c r="N19" s="61"/>
    </row>
    <row r="20" spans="2:14" s="53" customFormat="1" ht="23.25" customHeight="1">
      <c r="B20" s="300" t="s">
        <v>111</v>
      </c>
      <c r="C20" s="300"/>
      <c r="D20" s="300"/>
      <c r="E20" s="300"/>
      <c r="F20" s="300"/>
      <c r="G20" s="300"/>
      <c r="H20" s="300"/>
      <c r="I20" s="300"/>
      <c r="J20" s="300"/>
      <c r="K20" s="300"/>
      <c r="L20" s="300"/>
      <c r="M20" s="101" t="s">
        <v>818</v>
      </c>
      <c r="N20" s="73">
        <f>LEN(B21)</f>
        <v>0</v>
      </c>
    </row>
    <row r="21" spans="2:14" s="53" customFormat="1" ht="23.25" customHeight="1">
      <c r="B21" s="299"/>
      <c r="C21" s="299"/>
      <c r="D21" s="299"/>
      <c r="E21" s="299"/>
      <c r="F21" s="299"/>
      <c r="G21" s="299"/>
      <c r="H21" s="299"/>
      <c r="I21" s="299"/>
      <c r="J21" s="299"/>
      <c r="K21" s="299"/>
      <c r="L21" s="299"/>
      <c r="M21" s="299"/>
      <c r="N21" s="75"/>
    </row>
    <row r="22" spans="2:14" s="53" customFormat="1" ht="23.25" customHeight="1">
      <c r="B22" s="299"/>
      <c r="C22" s="299"/>
      <c r="D22" s="299"/>
      <c r="E22" s="299"/>
      <c r="F22" s="299"/>
      <c r="G22" s="299"/>
      <c r="H22" s="299"/>
      <c r="I22" s="299"/>
      <c r="J22" s="299"/>
      <c r="K22" s="299"/>
      <c r="L22" s="299"/>
      <c r="M22" s="299"/>
      <c r="N22" s="75"/>
    </row>
    <row r="23" spans="2:14" s="53" customFormat="1" ht="23.25" customHeight="1">
      <c r="B23" s="299"/>
      <c r="C23" s="299"/>
      <c r="D23" s="299"/>
      <c r="E23" s="299"/>
      <c r="F23" s="299"/>
      <c r="G23" s="299"/>
      <c r="H23" s="299"/>
      <c r="I23" s="299"/>
      <c r="J23" s="299"/>
      <c r="K23" s="299"/>
      <c r="L23" s="299"/>
      <c r="M23" s="299"/>
      <c r="N23" s="75"/>
    </row>
    <row r="24" spans="2:14" s="53" customFormat="1" ht="23.25" customHeight="1"/>
    <row r="25" spans="2:14" s="53" customFormat="1" ht="23.25" customHeight="1"/>
  </sheetData>
  <mergeCells count="20">
    <mergeCell ref="B8:M8"/>
    <mergeCell ref="A1:A4"/>
    <mergeCell ref="A6:A8"/>
    <mergeCell ref="O3:O6"/>
    <mergeCell ref="B1:L2"/>
    <mergeCell ref="B3:L3"/>
    <mergeCell ref="B4:L4"/>
    <mergeCell ref="B5:L5"/>
    <mergeCell ref="B6:L6"/>
    <mergeCell ref="B7:N7"/>
    <mergeCell ref="B21:M23"/>
    <mergeCell ref="B20:L20"/>
    <mergeCell ref="A10:A13"/>
    <mergeCell ref="B15:J15"/>
    <mergeCell ref="B9:L9"/>
    <mergeCell ref="C12:C13"/>
    <mergeCell ref="D12:D13"/>
    <mergeCell ref="E12:G12"/>
    <mergeCell ref="H12:J12"/>
    <mergeCell ref="B12:B13"/>
  </mergeCells>
  <phoneticPr fontId="3"/>
  <dataValidations count="2">
    <dataValidation imeMode="hiragana" allowBlank="1" showInputMessage="1" showErrorMessage="1" sqref="H16:I19 B20:M23 E16:F19 C16:C19 B1:B14 C9:M14 C1:M6 N1:N6 N8:N14"/>
    <dataValidation imeMode="off" allowBlank="1" showInputMessage="1" showErrorMessage="1" sqref="G16:G19 N20 A1:A23 O1:O23 D16:D19 B16:B19 J16:N19"/>
  </dataValidations>
  <hyperlinks>
    <hyperlink ref="A1:A4" location="表紙!A1" display="表紙へ"/>
    <hyperlink ref="A6:A8" location="個人用男子!A1" display="男子団体シートへ"/>
    <hyperlink ref="O3:O6" location="男子団体申込書!A1" display="男子団体申込書!A1"/>
    <hyperlink ref="A10:A13" location="男子集約表!A1" display="男子集約表!A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駐車券</vt:lpstr>
      <vt:lpstr>初期２</vt:lpstr>
      <vt:lpstr>初期１</vt:lpstr>
      <vt:lpstr>男子個人申込書</vt:lpstr>
      <vt:lpstr>女子個人申込書</vt:lpstr>
      <vt:lpstr>男子団体申込書</vt:lpstr>
      <vt:lpstr>女子団体申込書</vt:lpstr>
      <vt:lpstr>団体用男子</vt:lpstr>
      <vt:lpstr>団体用女子</vt:lpstr>
      <vt:lpstr>個人用男子</vt:lpstr>
      <vt:lpstr>個人用女子</vt:lpstr>
      <vt:lpstr>男子集約表</vt:lpstr>
      <vt:lpstr>女子集約表</vt:lpstr>
      <vt:lpstr>学校リスト</vt:lpstr>
      <vt:lpstr>個人用女子!Print_Area</vt:lpstr>
      <vt:lpstr>個人用男子!Print_Area</vt:lpstr>
      <vt:lpstr>女子個人申込書!Print_Area</vt:lpstr>
      <vt:lpstr>女子団体申込書!Print_Area</vt:lpstr>
      <vt:lpstr>男子個人申込書!Print_Area</vt:lpstr>
      <vt:lpstr>男子集約表!Print_Area</vt:lpstr>
      <vt:lpstr>男子団体申込書!Print_Area</vt:lpstr>
      <vt:lpstr>駐車券!Print_Area</vt:lpstr>
      <vt:lpstr>クラブ</vt:lpstr>
      <vt:lpstr>安中</vt:lpstr>
      <vt:lpstr>伊勢崎佐波</vt:lpstr>
      <vt:lpstr>館林</vt:lpstr>
      <vt:lpstr>桐生みどり</vt:lpstr>
      <vt:lpstr>郡市名</vt:lpstr>
      <vt:lpstr>郡市名２</vt:lpstr>
      <vt:lpstr>吾妻</vt:lpstr>
      <vt:lpstr>高崎</vt:lpstr>
      <vt:lpstr>渋川北群</vt:lpstr>
      <vt:lpstr>女子_集約表へ</vt:lpstr>
      <vt:lpstr>沼田</vt:lpstr>
      <vt:lpstr>前橋</vt:lpstr>
      <vt:lpstr>太田</vt:lpstr>
      <vt:lpstr>藤岡多野</vt:lpstr>
      <vt:lpstr>富岡甘楽</vt:lpstr>
      <vt:lpstr>邑楽</vt:lpstr>
      <vt:lpstr>利根</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大房　峻介</dc:creator>
  <cp:lastModifiedBy>SHUNSUKE OFUSA</cp:lastModifiedBy>
  <cp:revision/>
  <cp:lastPrinted>2023-07-05T15:07:11Z</cp:lastPrinted>
  <dcterms:created xsi:type="dcterms:W3CDTF">2000-10-22T05:23:07Z</dcterms:created>
  <dcterms:modified xsi:type="dcterms:W3CDTF">2023-07-05T15:09:00Z</dcterms:modified>
</cp:coreProperties>
</file>